
<file path=xl/calcChain.xml><?xml version="1.0" encoding="utf-8"?>
<calcChain xmlns="http://schemas.openxmlformats.org/spreadsheetml/2006/main">
  <c r="F7" i="11" l="1"/>
  <c r="B9" i="41" l="1"/>
  <c r="H9" i="5"/>
  <c r="H10" i="5"/>
  <c r="I9" i="5"/>
  <c r="D14" i="12"/>
  <c r="G10" i="5"/>
  <c r="F10" i="5"/>
  <c r="G9" i="5"/>
  <c r="F9" i="5"/>
  <c r="F18" i="28"/>
  <c r="F14" i="28" s="1"/>
  <c r="E18" i="28"/>
  <c r="E14" i="28" s="1"/>
  <c r="D18" i="28"/>
  <c r="D14" i="28"/>
  <c r="F17" i="28"/>
  <c r="F15" i="28" s="1"/>
  <c r="E17" i="28"/>
  <c r="E15" i="28" s="1"/>
  <c r="D17" i="28"/>
  <c r="D15" i="28" s="1"/>
  <c r="F16" i="28"/>
  <c r="E16" i="28"/>
  <c r="D16" i="28"/>
  <c r="C18" i="28"/>
  <c r="C14" i="28" s="1"/>
  <c r="C17" i="28"/>
  <c r="C15" i="28" s="1"/>
  <c r="C16" i="28"/>
  <c r="F18" i="27"/>
  <c r="F14" i="27" s="1"/>
  <c r="E18" i="27"/>
  <c r="E14" i="27" s="1"/>
  <c r="D18" i="27"/>
  <c r="D14" i="27" s="1"/>
  <c r="F17" i="27"/>
  <c r="F15" i="27" s="1"/>
  <c r="E17" i="27"/>
  <c r="E15" i="27" s="1"/>
  <c r="D17" i="27"/>
  <c r="D15" i="27" s="1"/>
  <c r="C18" i="27"/>
  <c r="C14" i="27" s="1"/>
  <c r="C17" i="27"/>
  <c r="C15" i="27" s="1"/>
  <c r="F16" i="27"/>
  <c r="E16" i="27"/>
  <c r="D16" i="27"/>
  <c r="C16" i="27"/>
  <c r="F18" i="26"/>
  <c r="F14" i="26" s="1"/>
  <c r="E18" i="26"/>
  <c r="E14" i="26" s="1"/>
  <c r="D18" i="26"/>
  <c r="D14" i="26" s="1"/>
  <c r="C18" i="26"/>
  <c r="C14" i="26" s="1"/>
  <c r="F17" i="26"/>
  <c r="F15" i="26" s="1"/>
  <c r="E17" i="26"/>
  <c r="E15" i="26" s="1"/>
  <c r="D17" i="26"/>
  <c r="D15" i="26" s="1"/>
  <c r="C17" i="26"/>
  <c r="C15" i="26" s="1"/>
  <c r="F16" i="26"/>
  <c r="E16" i="26"/>
  <c r="D16" i="26"/>
  <c r="C16" i="26"/>
  <c r="C10" i="5"/>
</calcChain>
</file>

<file path=xl/sharedStrings.xml><?xml version="1.0" encoding="utf-8"?>
<sst xmlns="http://schemas.openxmlformats.org/spreadsheetml/2006/main" count="366" uniqueCount="219">
  <si>
    <t xml:space="preserve"> </t>
  </si>
  <si>
    <t>Spis treści</t>
  </si>
  <si>
    <t>PKN ORLEN w regionie, mapa z głównymi aktywami rafineryjnymi</t>
  </si>
  <si>
    <t>mln PLN</t>
  </si>
  <si>
    <t>Kapitał własny</t>
  </si>
  <si>
    <t>Przychody</t>
  </si>
  <si>
    <t>EBITDA</t>
  </si>
  <si>
    <t>EBIT</t>
  </si>
  <si>
    <t>Rafineria w Płocku</t>
  </si>
  <si>
    <t>Wykorzystanie mocy przerobowych</t>
  </si>
  <si>
    <t xml:space="preserve">Uzysk paliw </t>
  </si>
  <si>
    <t>Uzysk średnich destylatów</t>
  </si>
  <si>
    <t>Uzysk lekkich destylatów</t>
  </si>
  <si>
    <t>Rafinerie w Czechach</t>
  </si>
  <si>
    <t>Rafineria na Litwie</t>
  </si>
  <si>
    <t>Przerób ropy i uzyski</t>
  </si>
  <si>
    <t>PTA</t>
  </si>
  <si>
    <t>Pozostałe</t>
  </si>
  <si>
    <t>Produkcja razem</t>
  </si>
  <si>
    <r>
      <rPr>
        <b/>
        <sz val="10"/>
        <color indexed="8"/>
        <rFont val="Arial"/>
        <family val="2"/>
        <charset val="238"/>
      </rPr>
      <t>Lekkie destylaty</t>
    </r>
    <r>
      <rPr>
        <sz val="10"/>
        <color indexed="8"/>
        <rFont val="Arial"/>
        <family val="2"/>
        <charset val="238"/>
      </rPr>
      <t xml:space="preserve"> 
[benzyna, LPG]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</si>
  <si>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opałowy, paliwo lotnicze]</t>
    </r>
  </si>
  <si>
    <r>
      <rPr>
        <b/>
        <sz val="10"/>
        <rFont val="Arial"/>
        <family val="2"/>
        <charset val="238"/>
      </rPr>
      <t>Frakcje ciężkie</t>
    </r>
    <r>
      <rPr>
        <sz val="10"/>
        <rFont val="Arial"/>
        <family val="2"/>
        <charset val="238"/>
      </rPr>
      <t xml:space="preserve"> 
[ciężki olej opałowy, asfalt, oleje]</t>
    </r>
  </si>
  <si>
    <r>
      <rPr>
        <b/>
        <sz val="10"/>
        <rFont val="Arial"/>
        <family val="2"/>
        <charset val="238"/>
      </rPr>
      <t>Monomery</t>
    </r>
    <r>
      <rPr>
        <sz val="10"/>
        <rFont val="Arial"/>
        <family val="2"/>
        <charset val="238"/>
      </rPr>
      <t xml:space="preserve"> 
[etylen, propylen]</t>
    </r>
  </si>
  <si>
    <r>
      <rPr>
        <b/>
        <sz val="10"/>
        <rFont val="Arial"/>
        <family val="2"/>
        <charset val="238"/>
      </rPr>
      <t>Polimery</t>
    </r>
    <r>
      <rPr>
        <sz val="10"/>
        <rFont val="Arial"/>
        <family val="2"/>
        <charset val="238"/>
      </rPr>
      <t xml:space="preserve"> 
[polietylen, polipropylen]</t>
    </r>
  </si>
  <si>
    <r>
      <rPr>
        <b/>
        <sz val="10"/>
        <rFont val="Arial"/>
        <family val="2"/>
        <charset val="238"/>
      </rPr>
      <t>Aromaty</t>
    </r>
    <r>
      <rPr>
        <sz val="10"/>
        <rFont val="Arial"/>
        <family val="2"/>
        <charset val="238"/>
      </rPr>
      <t xml:space="preserve"> 
[benzen, toluen, paraksylen, ortoksylen]</t>
    </r>
  </si>
  <si>
    <r>
      <rPr>
        <b/>
        <sz val="10"/>
        <rFont val="Arial"/>
        <family val="2"/>
        <charset val="238"/>
      </rPr>
      <t>Nawozy sztuczne</t>
    </r>
    <r>
      <rPr>
        <sz val="10"/>
        <rFont val="Arial"/>
        <family val="2"/>
        <charset val="238"/>
      </rPr>
      <t xml:space="preserve"> 
[CANWIL, siarczan amonu, saletra amonowa, pozostałe nawozy]</t>
    </r>
  </si>
  <si>
    <r>
      <rPr>
        <b/>
        <sz val="10"/>
        <rFont val="Arial"/>
        <family val="2"/>
        <charset val="238"/>
      </rPr>
      <t>Tworzywa sztuczne</t>
    </r>
    <r>
      <rPr>
        <sz val="10"/>
        <rFont val="Arial"/>
        <family val="2"/>
        <charset val="238"/>
      </rPr>
      <t xml:space="preserve"> 
[PCW, przetwórstwo PCW]</t>
    </r>
  </si>
  <si>
    <r>
      <rPr>
        <b/>
        <sz val="10"/>
        <rFont val="Arial"/>
        <family val="2"/>
        <charset val="238"/>
      </rPr>
      <t>Średnie destylaty</t>
    </r>
    <r>
      <rPr>
        <sz val="10"/>
        <rFont val="Arial"/>
        <family val="2"/>
        <charset val="238"/>
      </rPr>
      <t xml:space="preserve"> 
[olej napędowy, lekki olej opałowy]</t>
    </r>
  </si>
  <si>
    <t xml:space="preserve">Podstawowe dane finansowe </t>
  </si>
  <si>
    <t>EBITDA LIFO</t>
  </si>
  <si>
    <t>efekt LIFO</t>
  </si>
  <si>
    <t xml:space="preserve">Amortyzacja </t>
  </si>
  <si>
    <t>EBIT LIFO</t>
  </si>
  <si>
    <t>Wynik netto</t>
  </si>
  <si>
    <t>Grupa ORLEN (tys. t)</t>
  </si>
  <si>
    <t>Przerób ropy naftowej</t>
  </si>
  <si>
    <t>Produkcja wolumenowa</t>
  </si>
  <si>
    <t>DOWNSTREAM</t>
  </si>
  <si>
    <t>DETAL</t>
  </si>
  <si>
    <t>WYDOBYCIE</t>
  </si>
  <si>
    <t>Dług netto</t>
  </si>
  <si>
    <t>Wskaźniki</t>
  </si>
  <si>
    <t>Dług netto / EBITDA</t>
  </si>
  <si>
    <t>Dźwignia finansowa netto [%]</t>
  </si>
  <si>
    <t>ROACE [%]</t>
  </si>
  <si>
    <t>Wynik netto akcjonariuszy Jednostki Dominującej 
na jedną akcję (EPS) [PLN/akcję]</t>
  </si>
  <si>
    <t>Dywidenda na akcję (DPS) [PLN/akcję]</t>
  </si>
  <si>
    <t>Kapitalizacja na koniec roku [mln PLN]</t>
  </si>
  <si>
    <t>Najwyższy kurs akcji [PLN]</t>
  </si>
  <si>
    <t>Najniższy kurs akcji [PLN]</t>
  </si>
  <si>
    <t>Cena akcji na koniec roku [PLN]</t>
  </si>
  <si>
    <t>Średnia cena w okresie [PLN]</t>
  </si>
  <si>
    <t>Liczba akcji [mln sztuk]</t>
  </si>
  <si>
    <t>PKN ORLEN</t>
  </si>
  <si>
    <t>Grupa ANWIL</t>
  </si>
  <si>
    <t>Grupa ORLEN Lietuva</t>
  </si>
  <si>
    <t>Grupa Unipetrol</t>
  </si>
  <si>
    <t xml:space="preserve">ORLEN Deutschland GmbH </t>
  </si>
  <si>
    <t xml:space="preserve">Grupa ORLEN Upstream </t>
  </si>
  <si>
    <t>Przychody ze sprzedaży</t>
  </si>
  <si>
    <t>Aktywa razem</t>
  </si>
  <si>
    <t xml:space="preserve">  </t>
  </si>
  <si>
    <t>Polska</t>
  </si>
  <si>
    <t>Litwa</t>
  </si>
  <si>
    <t>Czechy</t>
  </si>
  <si>
    <t>Razem</t>
  </si>
  <si>
    <t>Niemcy</t>
  </si>
  <si>
    <t>Stacje paliw w Polsce</t>
  </si>
  <si>
    <t xml:space="preserve">BP     </t>
  </si>
  <si>
    <t>Hipermarkety</t>
  </si>
  <si>
    <t xml:space="preserve">Razem </t>
  </si>
  <si>
    <t>Lotos</t>
  </si>
  <si>
    <t>Źródło: PKN ORLEN, Polska Organizacja Przemysłu i Handlu Naftowego.</t>
  </si>
  <si>
    <t xml:space="preserve">Downstream </t>
  </si>
  <si>
    <t>Detal</t>
  </si>
  <si>
    <t>Wydobycie</t>
  </si>
  <si>
    <t>Funkcje korporacyjne</t>
  </si>
  <si>
    <t>EBITDA LIFO, w tym:</t>
  </si>
  <si>
    <t>Amortyzacja, w tym:</t>
  </si>
  <si>
    <t>Nakłady inwestycyjne (CAPEX), w tym:</t>
  </si>
  <si>
    <t>EBITDA LIFO, amortyzacja, CAPEX po segmentach</t>
  </si>
  <si>
    <t>Ceny akcji wg kursów zamknięcia.</t>
  </si>
  <si>
    <t>Skarb Państwa</t>
  </si>
  <si>
    <t>Pozostali</t>
  </si>
  <si>
    <t>Akcje w wolnym obrocie</t>
  </si>
  <si>
    <t>http://www.orlen.pl/PL/RelacjeInwestorskie/Gielda/StrukturaAkcjonariatu/Strony/default.aspx</t>
  </si>
  <si>
    <t>DANE OPERACYJNE</t>
  </si>
  <si>
    <t>Kursy walut</t>
  </si>
  <si>
    <t>USD/PLN – na koniec okresu</t>
  </si>
  <si>
    <t>USD/PLN – średni w okresie</t>
  </si>
  <si>
    <t>EUR/PLN – na koniec okresu</t>
  </si>
  <si>
    <t>EUR/PLN – średni w okresie</t>
  </si>
  <si>
    <t>CZK/PLN – na koniec okresu</t>
  </si>
  <si>
    <t>CZK/PLN – średni w okresie</t>
  </si>
  <si>
    <t>CAD/PLN – na koniec okresu</t>
  </si>
  <si>
    <t>CAD/PLN – średni w okresie</t>
  </si>
  <si>
    <t>Zakres</t>
  </si>
  <si>
    <t>5yearAverage</t>
  </si>
  <si>
    <t>w USD/b</t>
  </si>
  <si>
    <t>1 kw</t>
  </si>
  <si>
    <t>2 kw</t>
  </si>
  <si>
    <t>3 kw</t>
  </si>
  <si>
    <t>4 kw</t>
  </si>
  <si>
    <t>Źródło: notowania rynkowe.</t>
  </si>
  <si>
    <t xml:space="preserve">+ 2,9% Etylen + 2,1% Propylen + 1,2% Benzen + 1,2% PX) – Koszty (wsad 100% = 6,5% Ropa Brent + 91,1% Ropa URAL + 2,4% Gaz ziemny) </t>
  </si>
  <si>
    <r>
      <t xml:space="preserve">Modelowa marża downstream Grupy ORLEN </t>
    </r>
    <r>
      <rPr>
        <b/>
        <vertAlign val="superscript"/>
        <sz val="10"/>
        <rFont val="Arial"/>
        <family val="2"/>
        <charset val="238"/>
      </rPr>
      <t>1</t>
    </r>
  </si>
  <si>
    <t>rok</t>
  </si>
  <si>
    <t>Cena ropy Brent</t>
  </si>
  <si>
    <r>
      <t xml:space="preserve"> 1) </t>
    </r>
    <r>
      <rPr>
        <b/>
        <sz val="8"/>
        <color indexed="8"/>
        <rFont val="Arial"/>
        <family val="2"/>
        <charset val="238"/>
      </rPr>
      <t>Modelowa marża downstream</t>
    </r>
    <r>
      <rPr>
        <sz val="8"/>
        <color indexed="8"/>
        <rFont val="Arial"/>
        <family val="2"/>
        <charset val="238"/>
      </rPr>
      <t xml:space="preserve">  = Przychody (90,7% Produkty = 22,8% Benzyna + 44,2% ON + 15,3% COO + 1,0% SN 150 + 
</t>
    </r>
  </si>
  <si>
    <t xml:space="preserve"> 1) Spread Ural Rdam vs fwd Brent Dtd = Med Strip - Ural Rdam (Ural CIF Rotterdam)</t>
  </si>
  <si>
    <r>
      <t xml:space="preserve">Dyferencjał Brent/URAL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</si>
  <si>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</si>
  <si>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</si>
  <si>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</si>
  <si>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</si>
  <si>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</si>
  <si>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</si>
  <si>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</si>
  <si>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</si>
  <si>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</si>
  <si>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</si>
  <si>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</si>
  <si>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</si>
  <si>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</si>
  <si>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</si>
  <si>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</si>
  <si>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r>
      <t>m</t>
    </r>
    <r>
      <rPr>
        <vertAlign val="superscript"/>
        <sz val="10"/>
        <rFont val="Arial"/>
        <family val="2"/>
        <charset val="238"/>
      </rPr>
      <t>3</t>
    </r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</si>
  <si>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</si>
  <si>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</si>
  <si>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</si>
  <si>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</si>
  <si>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</si>
  <si>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</si>
  <si>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</si>
  <si>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</si>
  <si>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</si>
  <si>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www.orlen.pl</t>
  </si>
  <si>
    <t>Kontakty</t>
  </si>
  <si>
    <t>Polski Koncern Naftowy ORLEN SA</t>
  </si>
  <si>
    <t>ul. Chemików 7, 09-411 Płock, Polska</t>
  </si>
  <si>
    <t>Biuro Relacji Inwestorskich</t>
  </si>
  <si>
    <t>tel. +48 24 256 81 80</t>
  </si>
  <si>
    <t>fax +48 24 367 77 11</t>
  </si>
  <si>
    <t>e-mail: ir@orlen.pl</t>
  </si>
  <si>
    <t>Biuro Prasowe</t>
  </si>
  <si>
    <t>e-mail: media@orlen.pl</t>
  </si>
  <si>
    <t>Zastrzeżenie prawne</t>
  </si>
  <si>
    <t>Inwestowanie w akcje wiąże się z wysokim ryzykiem właściwym dla instrumentów rynku kapitałowego. Emitent nie ponosi odpowiedzialności</t>
  </si>
  <si>
    <t>Wszelkie prawa zastrzeżone</t>
  </si>
  <si>
    <t>Produkty rafineryjne (USD/t)</t>
  </si>
  <si>
    <t>ON</t>
  </si>
  <si>
    <t>Benzyna</t>
  </si>
  <si>
    <t>Cieżki olej opałowy</t>
  </si>
  <si>
    <t>SN 150</t>
  </si>
  <si>
    <t>Produkty petrochemiczne (EUR/t)</t>
  </si>
  <si>
    <t>Etylen</t>
  </si>
  <si>
    <t>Propylen</t>
  </si>
  <si>
    <t>Benzen</t>
  </si>
  <si>
    <t>Paraksylen</t>
  </si>
  <si>
    <t>Źródło: Marże (crack) z notowań.</t>
  </si>
  <si>
    <r>
      <t>Zatrudnienie</t>
    </r>
    <r>
      <rPr>
        <b/>
        <vertAlign val="superscript"/>
        <sz val="12"/>
        <color indexed="8"/>
        <rFont val="Arial"/>
        <family val="2"/>
        <charset val="238"/>
      </rPr>
      <t>1</t>
    </r>
  </si>
  <si>
    <t>Kim jesteśmy (1/2)</t>
  </si>
  <si>
    <t>Kim jesteśmy (2/2)</t>
  </si>
  <si>
    <t>Środki pieniężne netto z działalności operacyjnej</t>
  </si>
  <si>
    <t>Środki pieniężne netto z działalności inwestycyjnej</t>
  </si>
  <si>
    <t>Nakłady inwestycyjne (CAPEX)</t>
  </si>
  <si>
    <t>Podstawowe dane finansowo-operacyjne wybranych spółek</t>
  </si>
  <si>
    <t>Litwa, Łotwa, Estonia</t>
  </si>
  <si>
    <t>Pozostałe kraje</t>
  </si>
  <si>
    <t>DANE FINANSOWE</t>
  </si>
  <si>
    <t>DANE RYNKOWE</t>
  </si>
  <si>
    <t>Stacje paliw</t>
  </si>
  <si>
    <t>1) Liczba pracowników na koniec roku</t>
  </si>
  <si>
    <t>Grupa ORLEN, w tym:</t>
  </si>
  <si>
    <t>Przychody po krajach</t>
  </si>
  <si>
    <t>Koncerny zagraniczne, w tym:</t>
  </si>
  <si>
    <t>tel. +48 24 256 00 00</t>
  </si>
  <si>
    <t>fax +48 24 367 70 00</t>
  </si>
  <si>
    <t xml:space="preserve">tel. +48 22 778 00 91
</t>
  </si>
  <si>
    <t>EUR/USD - na koniec okresu</t>
  </si>
  <si>
    <t>EUR/USD - średni w okresie</t>
  </si>
  <si>
    <t>Dane finansowe</t>
  </si>
  <si>
    <t>Dane operacyjne</t>
  </si>
  <si>
    <t>Dane rynkowe</t>
  </si>
  <si>
    <t>2015*</t>
  </si>
  <si>
    <t>Struktura akcjonariatu</t>
  </si>
  <si>
    <t>Nationale-Nederlanden OFE</t>
  </si>
  <si>
    <t>n/a</t>
  </si>
  <si>
    <t>2016*</t>
  </si>
  <si>
    <t xml:space="preserve"> Aktualny stan akcjonariatu dostępny jest na stronie internetowej:</t>
  </si>
  <si>
    <r>
      <t xml:space="preserve">Liczba akcji </t>
    </r>
    <r>
      <rPr>
        <b/>
        <vertAlign val="superscript"/>
        <sz val="9"/>
        <color indexed="9"/>
        <rFont val="Arial Narrow"/>
        <family val="2"/>
        <charset val="238"/>
      </rPr>
      <t>(1)</t>
    </r>
  </si>
  <si>
    <r>
      <t>Udział w kapitale podstawowym</t>
    </r>
    <r>
      <rPr>
        <b/>
        <vertAlign val="superscript"/>
        <sz val="9"/>
        <color indexed="9"/>
        <rFont val="Arial Narrow"/>
        <family val="2"/>
        <charset val="238"/>
      </rPr>
      <t xml:space="preserve"> (1)</t>
    </r>
  </si>
  <si>
    <t>2017*</t>
  </si>
  <si>
    <t>Zatrudnienie na dzień 31 grudnia</t>
  </si>
  <si>
    <t>osoby</t>
  </si>
  <si>
    <t xml:space="preserve">Struktura sprzedaży wolumenowej na rynkach macierzystych Grupy ORLEN </t>
  </si>
  <si>
    <t>376*</t>
  </si>
  <si>
    <t xml:space="preserve">Shell    </t>
  </si>
  <si>
    <t>Cracki produktowe marży downstream</t>
  </si>
  <si>
    <t>Circle K (d.Statoil)</t>
  </si>
  <si>
    <t>2018*</t>
  </si>
  <si>
    <t>Amic (d. Lukoil)</t>
  </si>
  <si>
    <t>Total</t>
  </si>
  <si>
    <t>Dźwignia finansowa (%)</t>
  </si>
  <si>
    <t>EBITDA LIFO przed opisami aktualizującymi</t>
  </si>
  <si>
    <t>RAZEM</t>
  </si>
  <si>
    <t>Sprzedaż wolumenowa</t>
  </si>
  <si>
    <t>* przed odpisami aktualizującymi wartość majątku</t>
  </si>
  <si>
    <t xml:space="preserve">Aviva OFE Aviva Santander </t>
  </si>
  <si>
    <t>1) Zgodnie z informacjami z NWZ PKN ORLEN zwołanego na 5 marca 2020 roku.</t>
  </si>
  <si>
    <t>2019*</t>
  </si>
  <si>
    <t>Podział geograficzny przychodów ze sprzedaży Grupy ORLEN (2019r.)</t>
  </si>
  <si>
    <t>w segmencie detalicznym (2019r.)</t>
  </si>
  <si>
    <t>Liczba stacji paliw Grupy ORLEN na koniec 2019r. wyniosła 2 836.</t>
  </si>
  <si>
    <t>Źródło: Na podstawie kursów ustalanych przez NBP, Czeski Bank Narodowy oraz EBC.</t>
  </si>
  <si>
    <t>za decyzje inwestycyjne Czytelników podejmowane na podstawie wyżej przedstawionego materiału.</t>
  </si>
  <si>
    <t>2020 Polski Koncern Naftowy ORLEN SA</t>
  </si>
  <si>
    <t>1,00 *</t>
  </si>
  <si>
    <t>* Rekomendacja Zarządu PKN ORLEN. Ostateczna decyzja należy do akcjonariuszy i zostanie podjęta na ZWZA PKN ORLEN.</t>
  </si>
</sst>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1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(Akcjonariat!$A$5,Akcjonariat!$A$11)</c:f>
              <c:strCache>
                <c:ptCount val="2"/>
                <c:pt idx="0">
                  <c:v>Skarb Państwa</c:v>
                </c:pt>
                <c:pt idx="1">
                  <c:v>Akcje w wolnym obrocie</c:v>
                </c:pt>
              </c:strCache>
            </c:strRef>
          </c:cat>
          <c:val>
            <c:numRef>
              <c:f>(Akcjonariat!$C$5,Akcjonariat!$C$11)</c:f>
              <c:numCache>
                <c:formatCode>0.00%</c:formatCode>
                <c:ptCount val="2"/>
                <c:pt idx="0">
                  <c:v>0.27521090089788863</c:v>
                </c:pt>
                <c:pt idx="1">
                  <c:v>0.72478909910211142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094249582438559"/>
          <c:y val="0.83646122547934509"/>
          <c:w val="0.44578150089961122"/>
          <c:h val="0.16241849286911425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05716883669645E-2"/>
          <c:y val="5.9284228267453233E-3"/>
          <c:w val="0.49004752784280342"/>
          <c:h val="0.9588910761154855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4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'Przychody po krajach'!$A$5:$A$9</c:f>
              <c:strCache>
                <c:ptCount val="5"/>
                <c:pt idx="0">
                  <c:v>Polska</c:v>
                </c:pt>
                <c:pt idx="1">
                  <c:v>Niemcy</c:v>
                </c:pt>
                <c:pt idx="2">
                  <c:v>Czechy</c:v>
                </c:pt>
                <c:pt idx="3">
                  <c:v>Litwa, Łotwa, Estonia</c:v>
                </c:pt>
                <c:pt idx="4">
                  <c:v>Pozostałe kraje</c:v>
                </c:pt>
              </c:strCache>
            </c:strRef>
          </c:cat>
          <c:val>
            <c:numRef>
              <c:f>'Przychody po krajach'!$B$5:$B$9</c:f>
              <c:numCache>
                <c:formatCode>0.0%</c:formatCode>
                <c:ptCount val="5"/>
                <c:pt idx="0">
                  <c:v>0.46600000000000003</c:v>
                </c:pt>
                <c:pt idx="1">
                  <c:v>0.14599999999999999</c:v>
                </c:pt>
                <c:pt idx="2">
                  <c:v>0.13400000000000001</c:v>
                </c:pt>
                <c:pt idx="3">
                  <c:v>0.108</c:v>
                </c:pt>
                <c:pt idx="4">
                  <c:v>0.14600000000000002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01456789645759"/>
          <c:y val="0.11957248132444984"/>
          <c:w val="0.33711673018759636"/>
          <c:h val="0.7210074702200686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800100</xdr:colOff>
      <xdr:row>3</xdr:row>
      <xdr:rowOff>142875</xdr:rowOff>
    </xdr:to>
    <xdr:pic>
      <xdr:nvPicPr>
        <xdr:cNvPr id="1748" name="Obraz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757"/>
        <a:stretch>
          <a:fillRect/>
        </a:stretch>
      </xdr:blipFill>
      <xdr:spPr bwMode="auto">
        <a:xfrm>
          <a:off x="0" y="0"/>
          <a:ext cx="6067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0</xdr:rowOff>
    </xdr:from>
    <xdr:to>
      <xdr:col>5</xdr:col>
      <xdr:colOff>419100</xdr:colOff>
      <xdr:row>4</xdr:row>
      <xdr:rowOff>85725</xdr:rowOff>
    </xdr:to>
    <xdr:sp macro="" textlink="">
      <xdr:nvSpPr>
        <xdr:cNvPr id="6" name="Tytuł 1"/>
        <xdr:cNvSpPr txBox="1">
          <a:spLocks/>
        </xdr:cNvSpPr>
      </xdr:nvSpPr>
      <xdr:spPr bwMode="auto">
        <a:xfrm>
          <a:off x="209550" y="0"/>
          <a:ext cx="54768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hlink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chemeClr val="tx1"/>
              </a:solidFill>
              <a:prstDash val="solid"/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square" lIns="0" tIns="0" rIns="0" bIns="0" anchor="ctr"/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 eaLnBrk="1" hangingPunct="1">
            <a:defRPr/>
          </a:pPr>
          <a:r>
            <a:rPr lang="pl-PL" altLang="pl-PL" sz="2800" b="0" kern="0">
              <a:solidFill>
                <a:schemeClr val="bg1"/>
              </a:solidFill>
            </a:rPr>
            <a:t>ORLEN w liczbach 2019</a:t>
          </a:r>
          <a:endParaRPr lang="en-US" altLang="pl-PL" sz="2800" b="0" kern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1571625</xdr:colOff>
      <xdr:row>5</xdr:row>
      <xdr:rowOff>95250</xdr:rowOff>
    </xdr:from>
    <xdr:to>
      <xdr:col>3</xdr:col>
      <xdr:colOff>333375</xdr:colOff>
      <xdr:row>16</xdr:row>
      <xdr:rowOff>104775</xdr:rowOff>
    </xdr:to>
    <xdr:pic>
      <xdr:nvPicPr>
        <xdr:cNvPr id="17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2" r="16113" b="12901"/>
        <a:stretch>
          <a:fillRect/>
        </a:stretch>
      </xdr:blipFill>
      <xdr:spPr bwMode="auto">
        <a:xfrm>
          <a:off x="1571625" y="942975"/>
          <a:ext cx="24098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133351</xdr:rowOff>
    </xdr:from>
    <xdr:to>
      <xdr:col>14</xdr:col>
      <xdr:colOff>605789</xdr:colOff>
      <xdr:row>20</xdr:row>
      <xdr:rowOff>28575</xdr:rowOff>
    </xdr:to>
    <xdr:sp macro="" textlink="">
      <xdr:nvSpPr>
        <xdr:cNvPr id="2" name="pole tekstowe 1"/>
        <xdr:cNvSpPr txBox="1"/>
      </xdr:nvSpPr>
      <xdr:spPr>
        <a:xfrm>
          <a:off x="28574" y="333376"/>
          <a:ext cx="9111615" cy="29717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jednym z największych i najbardziej nowoczesnych koncernów paliwowo-energetycznych w Europie Środkowej.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Zarządzamy sześcioma rafineriami w trzech krajach: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Polsce, Czechach i na Litwie.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Zintegrowany kompleks rafineryjno-petrochemiczny w Płocku zaliczany jest do najnowocześniejszych i najefektywniejszych obiektów tego typu w Europie.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2019 roku łączny przerób ropy naftowej w PKN ORLEN wyniósł 33,9 mln ton.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Produkujemy 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m.in.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benzynę, olej napędowy, olej opałowy i paliwo lotnicze oraz jesteśmy wiodącym producentem petrochemikaliów.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Posiadamy największą w regionie sieć detaliczną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liczącą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ponad 2800 stacji paliw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zlokalizowanych w Polsce, Niemczech, Czechach,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Litwie i Słowacji. Większość z nich, ponad 2100, wyposażona jest w koncept pozapaliwowy. 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PKN ORLEN jest również liczącym się graczem na rynku energii w Polsce oraz największym przemysłowym producentem energii elektrycznej dysponującym mocami na poziomie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1,9 GWe. W 2020 roku PKN ORLEN został właścicielem Grupy ENERGA. Jest to największa tego typu transakcja na polskim rynku paliwowo-energetycznym. W segmencie wydobycia posiadamy aktywa w Kanadzie i Polsce, gdzie łączne średnie wydobycie wynosi ok. 18,2 tys. boe/d, a nasze zasoby ropy i gazu (2P) szacowane są na 197,3 mln boe.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Akcje PKN ORLEN notowane są na Giełdzie Papierów Wartościowych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 Warszawie od 26 listopada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1999r. i wchodzą w skład indeksów: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WIG, WIG20, WIG30, WIG POLAND, WIG-PALIWA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 WIG-ESG.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Nasza misja:</a:t>
          </a:r>
        </a:p>
        <a:p>
          <a:pPr algn="l">
            <a:lnSpc>
              <a:spcPts val="1100"/>
            </a:lnSpc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Odkrywając i przetwarzając zasoby naturalne, napędzamy przyszłość.</a:t>
          </a:r>
        </a:p>
        <a:p>
          <a:pPr algn="l">
            <a:lnSpc>
              <a:spcPts val="1100"/>
            </a:lnSpc>
          </a:pP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Credo:</a:t>
          </a:r>
        </a:p>
        <a:p>
          <a:pPr algn="l">
            <a:lnSpc>
              <a:spcPts val="1100"/>
            </a:lnSpc>
          </a:pPr>
          <a:r>
            <a:rPr lang="pl-PL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ORLEN. Napędzamy przyszłość.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205740</xdr:colOff>
      <xdr:row>2</xdr:row>
      <xdr:rowOff>87632</xdr:rowOff>
    </xdr:from>
    <xdr:to>
      <xdr:col>7</xdr:col>
      <xdr:colOff>594359</xdr:colOff>
      <xdr:row>16</xdr:row>
      <xdr:rowOff>161067</xdr:rowOff>
    </xdr:to>
    <xdr:sp macro="" textlink="">
      <xdr:nvSpPr>
        <xdr:cNvPr id="2" name="pole tekstowe 1"/>
        <xdr:cNvSpPr txBox="1"/>
      </xdr:nvSpPr>
      <xdr:spPr>
        <a:xfrm>
          <a:off x="2644140" y="449582"/>
          <a:ext cx="2217419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Projekty poszukiwawczo-wydobywcze w Polsce i Kanadzie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197,3 mln boe łącznych zasobów 2P ropy i gazu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18,2 tys. boe/d średniego wydobycia w 2019</a:t>
          </a:r>
          <a:r>
            <a:rPr lang="pl-PL" sz="10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roku</a:t>
          </a:r>
          <a:endParaRPr lang="pl-PL" sz="100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</xdr:colOff>
      <xdr:row>2</xdr:row>
      <xdr:rowOff>76200</xdr:rowOff>
    </xdr:from>
    <xdr:to>
      <xdr:col>4</xdr:col>
      <xdr:colOff>152400</xdr:colOff>
      <xdr:row>13</xdr:row>
      <xdr:rowOff>28575</xdr:rowOff>
    </xdr:to>
    <xdr:pic>
      <xdr:nvPicPr>
        <xdr:cNvPr id="1764459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8150"/>
          <a:ext cx="25717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113777</xdr:colOff>
      <xdr:row>0</xdr:row>
      <xdr:rowOff>110490</xdr:rowOff>
    </xdr:from>
    <xdr:to>
      <xdr:col>11</xdr:col>
      <xdr:colOff>510540</xdr:colOff>
      <xdr:row>2</xdr:row>
      <xdr:rowOff>41910</xdr:rowOff>
    </xdr:to>
    <xdr:sp macro="" textlink="">
      <xdr:nvSpPr>
        <xdr:cNvPr id="4" name="Strzałka w prawo z wcięciem 3"/>
        <xdr:cNvSpPr/>
      </xdr:nvSpPr>
      <xdr:spPr>
        <a:xfrm>
          <a:off x="4990577" y="110490"/>
          <a:ext cx="2225563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DOWNSTREAM</a:t>
          </a:r>
        </a:p>
      </xdr:txBody>
    </xdr:sp>
    <xdr:clientData/>
  </xdr:twoCellAnchor>
  <xdr:twoCellAnchor>
    <xdr:from>
      <xdr:col>4</xdr:col>
      <xdr:colOff>315037</xdr:colOff>
      <xdr:row>0</xdr:row>
      <xdr:rowOff>118110</xdr:rowOff>
    </xdr:from>
    <xdr:to>
      <xdr:col>7</xdr:col>
      <xdr:colOff>571500</xdr:colOff>
      <xdr:row>2</xdr:row>
      <xdr:rowOff>40066</xdr:rowOff>
    </xdr:to>
    <xdr:sp macro="" textlink="">
      <xdr:nvSpPr>
        <xdr:cNvPr id="5" name="Strzałka w prawo z wcięciem 4"/>
        <xdr:cNvSpPr/>
      </xdr:nvSpPr>
      <xdr:spPr>
        <a:xfrm>
          <a:off x="2753437" y="118110"/>
          <a:ext cx="2085263" cy="283906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WYDOBYCIE</a:t>
          </a:r>
        </a:p>
      </xdr:txBody>
    </xdr:sp>
    <xdr:clientData/>
  </xdr:twoCellAnchor>
  <xdr:twoCellAnchor>
    <xdr:from>
      <xdr:col>12</xdr:col>
      <xdr:colOff>81915</xdr:colOff>
      <xdr:row>0</xdr:row>
      <xdr:rowOff>110490</xdr:rowOff>
    </xdr:from>
    <xdr:to>
      <xdr:col>15</xdr:col>
      <xdr:colOff>325755</xdr:colOff>
      <xdr:row>2</xdr:row>
      <xdr:rowOff>41910</xdr:rowOff>
    </xdr:to>
    <xdr:sp macro="" textlink="">
      <xdr:nvSpPr>
        <xdr:cNvPr id="6" name="Strzałka w prawo z wcięciem 5"/>
        <xdr:cNvSpPr/>
      </xdr:nvSpPr>
      <xdr:spPr>
        <a:xfrm>
          <a:off x="7397115" y="110490"/>
          <a:ext cx="2072640" cy="293370"/>
        </a:xfrm>
        <a:prstGeom prst="notchedRightArrow">
          <a:avLst>
            <a:gd name="adj1" fmla="val 100000"/>
            <a:gd name="adj2" fmla="val 50000"/>
          </a:avLst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l-PL" sz="1200" b="1">
              <a:solidFill>
                <a:sysClr val="windowText" lastClr="000000"/>
              </a:solidFill>
            </a:rPr>
            <a:t>DETAL</a:t>
          </a:r>
        </a:p>
      </xdr:txBody>
    </xdr:sp>
    <xdr:clientData/>
  </xdr:twoCellAnchor>
  <xdr:twoCellAnchor>
    <xdr:from>
      <xdr:col>8</xdr:col>
      <xdr:colOff>7620</xdr:colOff>
      <xdr:row>2</xdr:row>
      <xdr:rowOff>87631</xdr:rowOff>
    </xdr:from>
    <xdr:to>
      <xdr:col>12</xdr:col>
      <xdr:colOff>57150</xdr:colOff>
      <xdr:row>20</xdr:row>
      <xdr:rowOff>142875</xdr:rowOff>
    </xdr:to>
    <xdr:sp macro="" textlink="">
      <xdr:nvSpPr>
        <xdr:cNvPr id="7" name="pole tekstowe 6"/>
        <xdr:cNvSpPr txBox="1"/>
      </xdr:nvSpPr>
      <xdr:spPr>
        <a:xfrm>
          <a:off x="4884420" y="449581"/>
          <a:ext cx="2487930" cy="29698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rafinerii zlokalizowanych w Polsce, Czechach i na Litwie o łącznej zdolnosci przerobu ropy 35,2 mt/r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Aktywa petrochemiczne zintegrowane z rafineryjnymi 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nowoczesne bloki gazowo-parowe CCGT we Włocławku i Płocku o</a:t>
          </a:r>
          <a:r>
            <a:rPr lang="pl-PL" sz="10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łącznych mocach</a:t>
          </a: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ponad 1000 MWe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3,7 tys. km sieci rurociągów i 39 baz magazynowych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Główne projekty rozwojowe: budowa instalacji Polietylenu w Czechach, budowa instalacji Metatezy w Płocku, budowa instalacji PPF Spliter na Litwie, budowa kotłowni dla instalacji Steam Cracker w Czechach, budowa węzła wydzielenia parafin z surowca reformingowego MaxEne w PKN ORLEN</a:t>
          </a:r>
        </a:p>
      </xdr:txBody>
    </xdr:sp>
    <xdr:clientData/>
  </xdr:twoCellAnchor>
  <xdr:twoCellAnchor>
    <xdr:from>
      <xdr:col>12</xdr:col>
      <xdr:colOff>22860</xdr:colOff>
      <xdr:row>2</xdr:row>
      <xdr:rowOff>87632</xdr:rowOff>
    </xdr:from>
    <xdr:to>
      <xdr:col>15</xdr:col>
      <xdr:colOff>184853</xdr:colOff>
      <xdr:row>16</xdr:row>
      <xdr:rowOff>161067</xdr:rowOff>
    </xdr:to>
    <xdr:sp macro="" textlink="">
      <xdr:nvSpPr>
        <xdr:cNvPr id="8" name="pole tekstowe 7"/>
        <xdr:cNvSpPr txBox="1"/>
      </xdr:nvSpPr>
      <xdr:spPr>
        <a:xfrm>
          <a:off x="7338060" y="449582"/>
          <a:ext cx="1990793" cy="23403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2 836 stacje paliw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Udziały w rynku detalicznym: 34% Polska, 7% Niemcy, 25% Czechy i 5% Litwa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r>
            <a:rPr lang="pl-PL" sz="100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2 145 punkty Stop Cafe (włączając w to sklepy „convenience”) w Polsce, Czechach, Niemczech i na Litwie.</a:t>
          </a:r>
        </a:p>
        <a:p>
          <a:pPr marL="180000" indent="-171450">
            <a:lnSpc>
              <a:spcPts val="1100"/>
            </a:lnSpc>
            <a:spcBef>
              <a:spcPts val="200"/>
            </a:spcBef>
            <a:spcAft>
              <a:spcPts val="200"/>
            </a:spcAft>
            <a:buClr>
              <a:srgbClr val="C00000"/>
            </a:buClr>
            <a:buFont typeface="Wingdings" panose="05000000000000000000" pitchFamily="2" charset="2"/>
            <a:buChar char="§"/>
          </a:pPr>
          <a:endParaRPr lang="pl-PL" sz="10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12</xdr:row>
      <xdr:rowOff>76200</xdr:rowOff>
    </xdr:from>
    <xdr:to>
      <xdr:col>2</xdr:col>
      <xdr:colOff>1314450</xdr:colOff>
      <xdr:row>27</xdr:row>
      <xdr:rowOff>19050</xdr:rowOff>
    </xdr:to>
    <xdr:graphicFrame macro="">
      <xdr:nvGraphicFramePr>
        <xdr:cNvPr id="4348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57150</xdr:rowOff>
    </xdr:from>
    <xdr:to>
      <xdr:col>2</xdr:col>
      <xdr:colOff>495300</xdr:colOff>
      <xdr:row>9</xdr:row>
      <xdr:rowOff>95250</xdr:rowOff>
    </xdr:to>
    <xdr:graphicFrame macro="">
      <xdr:nvGraphicFramePr>
        <xdr:cNvPr id="638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L18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2" width="9.28515625" bestFit="1" customWidth="1"/>
    <col min="3" max="6" width="10.42578125" bestFit="1" customWidth="1"/>
  </cols>
  <sheetData>
    <row r="1" spans="1:12" ht="15.75">
      <c r="A1" s="13" t="s">
        <v>174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>
      <c r="A3" s="11" t="s">
        <v>211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</row>
    <row r="4" spans="1:12" ht="25.5" customHeight="1">
      <c r="A4" s="1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1:12" ht="25.5" customHeight="1">
      <c r="A5" s="11" t="s">
        <v>62</v>
      </c>
      <c r="B5" s="112">
        <v>0.46600000000000003</v>
      </c>
      <c r="C5" s="31"/>
      <c r="D5" s="31"/>
      <c r="E5" s="31"/>
      <c r="F5" s="113"/>
      <c r="G5" s="31"/>
      <c r="H5" s="114"/>
      <c r="I5" s="31"/>
      <c r="J5" s="31"/>
      <c r="K5" s="31"/>
      <c r="L5" s="31"/>
    </row>
    <row r="6" spans="1:12" ht="25.5" customHeight="1">
      <c r="A6" s="11" t="s">
        <v>66</v>
      </c>
      <c r="B6" s="112">
        <v>0.14599999999999999</v>
      </c>
      <c r="C6" s="31"/>
      <c r="D6" s="31"/>
      <c r="E6" s="31"/>
      <c r="F6" s="113"/>
      <c r="G6" s="31"/>
      <c r="H6" s="114"/>
      <c r="I6" s="31"/>
      <c r="J6" s="31"/>
      <c r="K6" s="31"/>
      <c r="L6" s="31"/>
    </row>
    <row r="7" spans="1:12" ht="25.5" customHeight="1">
      <c r="A7" s="11" t="s">
        <v>64</v>
      </c>
      <c r="B7" s="112">
        <v>0.13400000000000001</v>
      </c>
      <c r="C7" s="31"/>
      <c r="D7" s="31"/>
      <c r="E7" s="31"/>
      <c r="F7" s="113"/>
      <c r="G7" s="31"/>
      <c r="H7" s="114"/>
      <c r="I7" s="31"/>
      <c r="J7" s="31"/>
      <c r="K7" s="31"/>
      <c r="L7" s="31"/>
    </row>
    <row r="8" spans="1:12" ht="25.5" customHeight="1">
      <c r="A8" s="11" t="s">
        <v>167</v>
      </c>
      <c r="B8" s="112">
        <v>0.108</v>
      </c>
      <c r="C8" s="31"/>
      <c r="D8" s="31"/>
      <c r="E8" s="31"/>
      <c r="F8" s="113"/>
      <c r="G8" s="31"/>
      <c r="H8" s="114"/>
      <c r="I8" s="31"/>
      <c r="J8" s="31"/>
      <c r="K8" s="31"/>
      <c r="L8" s="31"/>
    </row>
    <row r="9" spans="1:12" ht="25.5" customHeight="1">
      <c r="A9" s="11" t="s">
        <v>168</v>
      </c>
      <c r="B9" s="112">
        <f>100%-SUM(B5:B8)</f>
        <v>0.14600000000000002</v>
      </c>
      <c r="C9" s="31"/>
      <c r="D9" s="31"/>
      <c r="E9" s="31"/>
      <c r="F9" s="113"/>
      <c r="G9" s="31"/>
      <c r="H9" s="114"/>
      <c r="I9" s="31"/>
      <c r="J9" s="31"/>
      <c r="K9" s="31"/>
      <c r="L9" s="31"/>
    </row>
    <row r="10" spans="1:12" ht="25.5" customHeight="1">
      <c r="A10" s="11"/>
      <c r="B10" s="31"/>
      <c r="C10" s="31"/>
      <c r="D10" s="31"/>
      <c r="E10" s="31"/>
      <c r="F10" s="113"/>
      <c r="G10" s="31"/>
      <c r="H10" s="114"/>
      <c r="I10" s="31"/>
      <c r="J10" s="31"/>
      <c r="K10" s="31"/>
      <c r="L10" s="31"/>
    </row>
    <row r="11" spans="1:12" ht="25.5" customHeight="1">
      <c r="A11" s="11"/>
      <c r="B11" s="31"/>
      <c r="C11" s="31"/>
      <c r="D11" s="31"/>
      <c r="E11" s="31"/>
      <c r="F11" s="113"/>
      <c r="G11" s="31"/>
      <c r="H11" s="114"/>
      <c r="I11" s="31"/>
      <c r="J11" s="31"/>
      <c r="K11" s="31"/>
      <c r="L11" s="31"/>
    </row>
    <row r="12" spans="1:12" ht="25.5" customHeight="1">
      <c r="A12" s="11"/>
      <c r="B12" s="31"/>
      <c r="C12" s="31"/>
      <c r="D12" s="31"/>
      <c r="E12" s="31"/>
      <c r="F12" s="113"/>
      <c r="G12" s="31"/>
      <c r="H12" s="114"/>
      <c r="I12" s="31"/>
      <c r="J12" s="31"/>
      <c r="K12" s="31"/>
      <c r="L12" s="31"/>
    </row>
    <row r="13" spans="1:12" ht="25.5" customHeight="1">
      <c r="A13" s="1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" ht="25.5" customHeight="1">
      <c r="A14" s="1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</row>
    <row r="15" spans="1:12">
      <c r="A15" s="1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</row>
    <row r="16" spans="1:12" s="11" customForma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</row>
    <row r="17" spans="2:12" s="11" customFormat="1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</row>
    <row r="18" spans="2:12" s="11" customFormat="1"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</row>
  </sheetData>
  <pageMargins left="0.7" right="0.7" top="0.75" bottom="0.75" header="0.3" footer="0.3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7" t="s">
        <v>86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6" width="10.42578125" bestFit="1" customWidth="1"/>
  </cols>
  <sheetData>
    <row r="1" spans="1:6" ht="15.75">
      <c r="A1" s="13" t="s">
        <v>15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2015</v>
      </c>
      <c r="C3" s="19">
        <v>2016</v>
      </c>
      <c r="D3" s="19">
        <v>2017</v>
      </c>
      <c r="E3" s="19">
        <v>2018</v>
      </c>
      <c r="F3" s="19">
        <v>2019</v>
      </c>
    </row>
    <row r="4" spans="1:6">
      <c r="A4" s="15" t="s">
        <v>35</v>
      </c>
      <c r="B4" s="12">
        <v>30908</v>
      </c>
      <c r="C4" s="12">
        <v>30147</v>
      </c>
      <c r="D4" s="12">
        <v>33228</v>
      </c>
      <c r="E4" s="12">
        <v>33380</v>
      </c>
      <c r="F4" s="12">
        <v>33879</v>
      </c>
    </row>
    <row r="5" spans="1:6">
      <c r="A5" s="1"/>
      <c r="B5" s="1"/>
      <c r="C5" s="1"/>
      <c r="D5" s="1"/>
      <c r="E5" s="1"/>
      <c r="F5" s="1"/>
    </row>
    <row r="6" spans="1:6" ht="13.5" thickBot="1">
      <c r="A6" s="18" t="s">
        <v>8</v>
      </c>
      <c r="B6" s="19">
        <v>2015</v>
      </c>
      <c r="C6" s="19">
        <v>2016</v>
      </c>
      <c r="D6" s="19">
        <v>2017</v>
      </c>
      <c r="E6" s="19">
        <v>2018</v>
      </c>
      <c r="F6" s="19">
        <v>2019</v>
      </c>
    </row>
    <row r="7" spans="1:6">
      <c r="A7" s="15" t="s">
        <v>35</v>
      </c>
      <c r="B7" s="12">
        <v>15674</v>
      </c>
      <c r="C7" s="12">
        <v>15130</v>
      </c>
      <c r="D7" s="12">
        <v>15220</v>
      </c>
      <c r="E7" s="12">
        <v>15854.802029999999</v>
      </c>
      <c r="F7" s="12">
        <v>16207</v>
      </c>
    </row>
    <row r="8" spans="1:6">
      <c r="A8" s="15" t="s">
        <v>9</v>
      </c>
      <c r="B8" s="14">
        <v>0.96</v>
      </c>
      <c r="C8" s="14">
        <v>0.93</v>
      </c>
      <c r="D8" s="14">
        <v>0.93</v>
      </c>
      <c r="E8" s="14">
        <v>0.97</v>
      </c>
      <c r="F8" s="14">
        <v>0.99</v>
      </c>
    </row>
    <row r="9" spans="1:6">
      <c r="A9" s="15" t="s">
        <v>10</v>
      </c>
      <c r="B9" s="14">
        <v>0.79</v>
      </c>
      <c r="C9" s="14">
        <v>0.79</v>
      </c>
      <c r="D9" s="14">
        <v>0.8</v>
      </c>
      <c r="E9" s="14">
        <v>0.81</v>
      </c>
      <c r="F9" s="14">
        <v>0.84</v>
      </c>
    </row>
    <row r="10" spans="1:6">
      <c r="A10" s="15" t="s">
        <v>12</v>
      </c>
      <c r="B10" s="14">
        <v>0.31</v>
      </c>
      <c r="C10" s="14">
        <v>0.31</v>
      </c>
      <c r="D10" s="14">
        <v>0.32</v>
      </c>
      <c r="E10" s="14">
        <v>0.32</v>
      </c>
      <c r="F10" s="14">
        <v>0.34</v>
      </c>
    </row>
    <row r="11" spans="1:6">
      <c r="A11" s="15" t="s">
        <v>11</v>
      </c>
      <c r="B11" s="14">
        <v>0.48</v>
      </c>
      <c r="C11" s="14">
        <v>0.48</v>
      </c>
      <c r="D11" s="14">
        <v>0.48</v>
      </c>
      <c r="E11" s="14">
        <v>0.49</v>
      </c>
      <c r="F11" s="14">
        <v>0.5</v>
      </c>
    </row>
    <row r="12" spans="1:6">
      <c r="A12" s="1"/>
      <c r="B12" s="1"/>
      <c r="C12" s="1"/>
      <c r="D12" s="1"/>
      <c r="E12" s="1"/>
      <c r="F12" s="1"/>
    </row>
    <row r="13" spans="1:6" ht="13.5" thickBot="1">
      <c r="A13" s="18" t="s">
        <v>13</v>
      </c>
      <c r="B13" s="19">
        <v>2015</v>
      </c>
      <c r="C13" s="19">
        <v>2016</v>
      </c>
      <c r="D13" s="19">
        <v>2017</v>
      </c>
      <c r="E13" s="19">
        <v>2018</v>
      </c>
      <c r="F13" s="19">
        <v>2019</v>
      </c>
    </row>
    <row r="14" spans="1:6">
      <c r="A14" s="15" t="s">
        <v>35</v>
      </c>
      <c r="B14" s="12">
        <v>6495</v>
      </c>
      <c r="C14" s="12">
        <v>5422</v>
      </c>
      <c r="D14" s="12">
        <v>7894</v>
      </c>
      <c r="E14" s="12">
        <v>7554.6556060000003</v>
      </c>
      <c r="F14" s="12">
        <v>7854</v>
      </c>
    </row>
    <row r="15" spans="1:6">
      <c r="A15" s="15" t="s">
        <v>9</v>
      </c>
      <c r="B15" s="14">
        <v>0.84</v>
      </c>
      <c r="C15" s="14">
        <v>0.62</v>
      </c>
      <c r="D15" s="14">
        <v>0.91</v>
      </c>
      <c r="E15" s="14">
        <v>0.87</v>
      </c>
      <c r="F15" s="14">
        <v>0.9</v>
      </c>
    </row>
    <row r="16" spans="1:6">
      <c r="A16" s="15" t="s">
        <v>10</v>
      </c>
      <c r="B16" s="14">
        <v>0.82</v>
      </c>
      <c r="C16" s="14">
        <v>0.82</v>
      </c>
      <c r="D16" s="14">
        <v>0.79</v>
      </c>
      <c r="E16" s="14">
        <v>0.8</v>
      </c>
      <c r="F16" s="14">
        <v>0.81</v>
      </c>
    </row>
    <row r="17" spans="1:6">
      <c r="A17" s="15" t="s">
        <v>12</v>
      </c>
      <c r="B17" s="14">
        <v>0.35</v>
      </c>
      <c r="C17" s="14">
        <v>0.34</v>
      </c>
      <c r="D17" s="14">
        <v>0.35</v>
      </c>
      <c r="E17" s="14">
        <v>0.34</v>
      </c>
      <c r="F17" s="14">
        <v>0.35</v>
      </c>
    </row>
    <row r="18" spans="1:6">
      <c r="A18" s="15" t="s">
        <v>11</v>
      </c>
      <c r="B18" s="14">
        <v>0.47</v>
      </c>
      <c r="C18" s="14">
        <v>0.48</v>
      </c>
      <c r="D18" s="14">
        <v>0.44</v>
      </c>
      <c r="E18" s="14">
        <v>0.46</v>
      </c>
      <c r="F18" s="14">
        <v>0.46</v>
      </c>
    </row>
    <row r="19" spans="1:6">
      <c r="A19" s="1"/>
      <c r="B19" s="1"/>
      <c r="C19" s="1"/>
      <c r="D19" s="1"/>
      <c r="E19" s="1"/>
      <c r="F19" s="1"/>
    </row>
    <row r="20" spans="1:6" ht="13.5" thickBot="1">
      <c r="A20" s="18" t="s">
        <v>14</v>
      </c>
      <c r="B20" s="19">
        <v>2015</v>
      </c>
      <c r="C20" s="19">
        <v>2016</v>
      </c>
      <c r="D20" s="19">
        <v>2017</v>
      </c>
      <c r="E20" s="19">
        <v>2018</v>
      </c>
      <c r="F20" s="19">
        <v>2019</v>
      </c>
    </row>
    <row r="21" spans="1:6">
      <c r="A21" s="15" t="s">
        <v>35</v>
      </c>
      <c r="B21" s="12">
        <v>8486</v>
      </c>
      <c r="C21" s="12">
        <v>9323</v>
      </c>
      <c r="D21" s="12">
        <v>9821</v>
      </c>
      <c r="E21" s="12">
        <v>9689.5074387790009</v>
      </c>
      <c r="F21" s="12">
        <v>9515</v>
      </c>
    </row>
    <row r="22" spans="1:6">
      <c r="A22" s="15" t="s">
        <v>9</v>
      </c>
      <c r="B22" s="14">
        <v>0.83</v>
      </c>
      <c r="C22" s="14">
        <v>0.91</v>
      </c>
      <c r="D22" s="14">
        <v>0.96</v>
      </c>
      <c r="E22" s="14">
        <v>0.95</v>
      </c>
      <c r="F22" s="14">
        <v>0.93</v>
      </c>
    </row>
    <row r="23" spans="1:6">
      <c r="A23" s="15" t="s">
        <v>10</v>
      </c>
      <c r="B23" s="14">
        <v>0.77</v>
      </c>
      <c r="C23" s="14">
        <v>0.76</v>
      </c>
      <c r="D23" s="14">
        <v>0.75</v>
      </c>
      <c r="E23" s="14">
        <v>0.73</v>
      </c>
      <c r="F23" s="14">
        <v>0.74</v>
      </c>
    </row>
    <row r="24" spans="1:6">
      <c r="A24" s="15" t="s">
        <v>12</v>
      </c>
      <c r="B24" s="14">
        <v>0.31</v>
      </c>
      <c r="C24" s="14">
        <v>0.31</v>
      </c>
      <c r="D24" s="14">
        <v>0.3</v>
      </c>
      <c r="E24" s="14">
        <v>0.28000000000000003</v>
      </c>
      <c r="F24" s="14">
        <v>0.28999999999999998</v>
      </c>
    </row>
    <row r="25" spans="1:6">
      <c r="A25" s="15" t="s">
        <v>11</v>
      </c>
      <c r="B25" s="14">
        <v>0.46</v>
      </c>
      <c r="C25" s="14">
        <v>0.45</v>
      </c>
      <c r="D25" s="14">
        <v>0.45</v>
      </c>
      <c r="E25" s="14">
        <v>0.45</v>
      </c>
      <c r="F25" s="14">
        <v>0.45</v>
      </c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30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</cols>
  <sheetData>
    <row r="1" spans="1:6" ht="15.75">
      <c r="A1" s="13" t="s">
        <v>36</v>
      </c>
      <c r="B1" s="11"/>
      <c r="C1" s="11"/>
      <c r="D1" s="11"/>
      <c r="E1" s="11"/>
      <c r="F1" s="11"/>
    </row>
    <row r="2" spans="1:6">
      <c r="A2" s="10"/>
      <c r="B2" s="11"/>
      <c r="C2" s="11"/>
      <c r="D2" s="11"/>
      <c r="E2" s="11"/>
      <c r="F2" s="11"/>
    </row>
    <row r="3" spans="1:6" ht="13.5" thickBot="1">
      <c r="A3" s="18" t="s">
        <v>34</v>
      </c>
      <c r="B3" s="19">
        <v>2015</v>
      </c>
      <c r="C3" s="19">
        <v>2016</v>
      </c>
      <c r="D3" s="19">
        <v>2017</v>
      </c>
      <c r="E3" s="19">
        <v>2018</v>
      </c>
      <c r="F3" s="19">
        <v>2019</v>
      </c>
    </row>
    <row r="4" spans="1:6" ht="25.5">
      <c r="A4" s="16" t="s">
        <v>19</v>
      </c>
      <c r="B4" s="21">
        <v>6925</v>
      </c>
      <c r="C4" s="21">
        <v>7039</v>
      </c>
      <c r="D4" s="21">
        <v>7526</v>
      </c>
      <c r="E4" s="21">
        <v>7344</v>
      </c>
      <c r="F4" s="21">
        <v>7384</v>
      </c>
    </row>
    <row r="5" spans="1:6" ht="25.5">
      <c r="A5" s="17" t="s">
        <v>20</v>
      </c>
      <c r="B5" s="21">
        <v>14644</v>
      </c>
      <c r="C5" s="21">
        <v>14243</v>
      </c>
      <c r="D5" s="21">
        <v>15406</v>
      </c>
      <c r="E5" s="21">
        <v>15816</v>
      </c>
      <c r="F5" s="21">
        <v>16289</v>
      </c>
    </row>
    <row r="6" spans="1:6" ht="26.25" thickBot="1">
      <c r="A6" s="23" t="s">
        <v>21</v>
      </c>
      <c r="B6" s="24">
        <v>4549</v>
      </c>
      <c r="C6" s="24">
        <v>4547</v>
      </c>
      <c r="D6" s="24">
        <v>4887</v>
      </c>
      <c r="E6" s="24">
        <v>4974</v>
      </c>
      <c r="F6" s="24">
        <v>4725</v>
      </c>
    </row>
    <row r="7" spans="1:6" ht="25.5">
      <c r="A7" s="17" t="s">
        <v>22</v>
      </c>
      <c r="B7" s="21">
        <v>836</v>
      </c>
      <c r="C7" s="21">
        <v>680</v>
      </c>
      <c r="D7" s="21">
        <v>892</v>
      </c>
      <c r="E7" s="21">
        <v>873</v>
      </c>
      <c r="F7" s="21">
        <v>1044</v>
      </c>
    </row>
    <row r="8" spans="1:6" ht="26.25" thickBot="1">
      <c r="A8" s="23" t="s">
        <v>23</v>
      </c>
      <c r="B8" s="24">
        <v>439</v>
      </c>
      <c r="C8" s="24">
        <v>283</v>
      </c>
      <c r="D8" s="24">
        <v>565</v>
      </c>
      <c r="E8" s="24">
        <v>532</v>
      </c>
      <c r="F8" s="24">
        <v>549</v>
      </c>
    </row>
    <row r="9" spans="1:6" ht="25.5">
      <c r="A9" s="17" t="s">
        <v>24</v>
      </c>
      <c r="B9" s="21">
        <v>353</v>
      </c>
      <c r="C9" s="21">
        <v>249</v>
      </c>
      <c r="D9" s="21">
        <v>364</v>
      </c>
      <c r="E9" s="21">
        <v>370</v>
      </c>
      <c r="F9" s="21">
        <v>424</v>
      </c>
    </row>
    <row r="10" spans="1:6" ht="38.25">
      <c r="A10" s="17" t="s">
        <v>25</v>
      </c>
      <c r="B10" s="21">
        <v>1147</v>
      </c>
      <c r="C10" s="21">
        <v>1158</v>
      </c>
      <c r="D10" s="21">
        <v>1088</v>
      </c>
      <c r="E10" s="21">
        <v>1074</v>
      </c>
      <c r="F10" s="21">
        <v>1059</v>
      </c>
    </row>
    <row r="11" spans="1:6" ht="25.5">
      <c r="A11" s="17" t="s">
        <v>26</v>
      </c>
      <c r="B11" s="21">
        <v>441</v>
      </c>
      <c r="C11" s="21">
        <v>371</v>
      </c>
      <c r="D11" s="21">
        <v>395</v>
      </c>
      <c r="E11" s="21">
        <v>383</v>
      </c>
      <c r="F11" s="21">
        <v>333</v>
      </c>
    </row>
    <row r="12" spans="1:6" ht="18" customHeight="1">
      <c r="A12" s="5" t="s">
        <v>16</v>
      </c>
      <c r="B12" s="21">
        <v>584</v>
      </c>
      <c r="C12" s="21">
        <v>601</v>
      </c>
      <c r="D12" s="21">
        <v>519</v>
      </c>
      <c r="E12" s="21">
        <v>486</v>
      </c>
      <c r="F12" s="21">
        <v>648</v>
      </c>
    </row>
    <row r="13" spans="1:6" ht="18" customHeight="1" thickBot="1">
      <c r="A13" s="115" t="s">
        <v>17</v>
      </c>
      <c r="B13" s="24">
        <v>2313</v>
      </c>
      <c r="C13" s="24">
        <v>2523</v>
      </c>
      <c r="D13" s="24">
        <v>2782</v>
      </c>
      <c r="E13" s="24">
        <v>2592</v>
      </c>
      <c r="F13" s="24">
        <v>2733</v>
      </c>
    </row>
    <row r="14" spans="1:6" ht="25.5" customHeight="1">
      <c r="A14" s="5" t="s">
        <v>18</v>
      </c>
      <c r="B14" s="21">
        <v>32231</v>
      </c>
      <c r="C14" s="21">
        <v>31694</v>
      </c>
      <c r="D14" s="21">
        <v>34424</v>
      </c>
      <c r="E14" s="21">
        <v>34444</v>
      </c>
      <c r="F14" s="21">
        <v>35188</v>
      </c>
    </row>
    <row r="15" spans="1:6">
      <c r="A15" s="1"/>
      <c r="B15" s="1"/>
      <c r="C15" s="1"/>
      <c r="D15" s="1"/>
      <c r="E15" s="1"/>
      <c r="F15" s="1"/>
    </row>
    <row r="16" spans="1:6">
      <c r="A16" s="1"/>
      <c r="B16" s="1"/>
      <c r="C16" s="1"/>
      <c r="D16" s="1"/>
      <c r="E16" s="1"/>
      <c r="F16" s="1"/>
    </row>
    <row r="17" spans="1:6">
      <c r="A17" s="1"/>
      <c r="B17" s="1"/>
      <c r="C17" s="1"/>
      <c r="D17" s="1"/>
      <c r="E17" s="1"/>
      <c r="F17" s="1"/>
    </row>
    <row r="18" spans="1:6">
      <c r="A18" s="1"/>
      <c r="B18" s="1"/>
      <c r="C18" s="1"/>
      <c r="D18" s="1"/>
      <c r="E18" s="1"/>
      <c r="F18" s="1"/>
    </row>
    <row r="19" spans="1:6">
      <c r="A19" s="1"/>
      <c r="B19" s="1"/>
      <c r="C19" s="1"/>
      <c r="D19" s="1"/>
      <c r="E19" s="1"/>
      <c r="F19" s="1"/>
    </row>
    <row r="20" spans="1:6">
      <c r="A20" s="1"/>
      <c r="B20" s="1"/>
      <c r="C20" s="1"/>
      <c r="D20" s="1"/>
      <c r="E20" s="1"/>
      <c r="F20" s="1"/>
    </row>
    <row r="21" spans="1:6">
      <c r="A21" s="1"/>
      <c r="B21" s="1"/>
      <c r="C21" s="1"/>
      <c r="D21" s="1"/>
      <c r="E21" s="1"/>
      <c r="F21" s="1"/>
    </row>
    <row r="22" spans="1:6">
      <c r="A22" s="1"/>
      <c r="B22" s="1"/>
      <c r="C22" s="1"/>
      <c r="D22" s="1"/>
      <c r="E22" s="1"/>
      <c r="F22" s="1"/>
    </row>
    <row r="23" spans="1:6">
      <c r="A23" s="1"/>
      <c r="B23" s="1"/>
      <c r="C23" s="1"/>
      <c r="D23" s="1"/>
      <c r="E23" s="1"/>
      <c r="F23" s="1"/>
    </row>
    <row r="24" spans="1:6">
      <c r="A24" s="1"/>
      <c r="B24" s="1"/>
      <c r="C24" s="1"/>
      <c r="D24" s="1"/>
      <c r="E24" s="1"/>
      <c r="F24" s="1"/>
    </row>
    <row r="25" spans="1:6">
      <c r="A25" s="1"/>
      <c r="B25" s="1"/>
      <c r="C25" s="1"/>
      <c r="D25" s="1"/>
      <c r="E25" s="1"/>
      <c r="F25" s="1"/>
    </row>
    <row r="26" spans="1:6" s="11" customFormat="1"/>
    <row r="27" spans="1:6" s="11" customFormat="1"/>
    <row r="28" spans="1:6" s="11" customFormat="1"/>
    <row r="29" spans="1:6" s="11" customFormat="1"/>
    <row r="30" spans="1:6" s="11" customFormat="1"/>
  </sheetData>
  <pageMargins left="0.7" right="0.7" top="0.75" bottom="0.75" header="0.3" footer="0.3"/>
  <pageSetup paperSize="9" scale="8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22"/>
  <sheetViews>
    <sheetView view="pageBreakPreview" zoomScaleNormal="100" zoomScaleSheetLayoutView="100" workbookViewId="0"/>
  </sheetViews>
  <sheetFormatPr defaultRowHeight="12.75"/>
  <cols>
    <col min="1" max="1" width="45.140625" customWidth="1"/>
    <col min="2" max="6" width="10.42578125" bestFit="1" customWidth="1"/>
  </cols>
  <sheetData>
    <row r="1" spans="1:6" ht="15.75">
      <c r="A1" s="13" t="s">
        <v>206</v>
      </c>
      <c r="B1" s="11"/>
      <c r="C1" s="11"/>
      <c r="D1" s="11"/>
      <c r="E1" s="11"/>
      <c r="F1" s="11"/>
    </row>
    <row r="2" spans="1:6" ht="15.75">
      <c r="A2" s="13"/>
      <c r="B2" s="11"/>
      <c r="C2" s="11"/>
      <c r="D2" s="11"/>
      <c r="E2" s="11"/>
      <c r="F2" s="11"/>
    </row>
    <row r="3" spans="1:6" ht="18" customHeight="1" thickBot="1">
      <c r="A3" s="20" t="s">
        <v>34</v>
      </c>
      <c r="B3" s="19">
        <v>2015</v>
      </c>
      <c r="C3" s="19">
        <v>2016</v>
      </c>
      <c r="D3" s="19">
        <v>2017</v>
      </c>
      <c r="E3" s="19">
        <v>2018</v>
      </c>
      <c r="F3" s="19">
        <v>2019</v>
      </c>
    </row>
    <row r="4" spans="1:6" ht="26.25" customHeight="1" thickBot="1">
      <c r="A4" s="26" t="s">
        <v>37</v>
      </c>
      <c r="B4" s="38">
        <v>30380</v>
      </c>
      <c r="C4" s="38">
        <v>30708</v>
      </c>
      <c r="D4" s="38">
        <v>32925</v>
      </c>
      <c r="E4" s="38">
        <v>32716</v>
      </c>
      <c r="F4" s="38">
        <v>32740</v>
      </c>
    </row>
    <row r="5" spans="1:6" ht="25.5">
      <c r="A5" s="16" t="s">
        <v>19</v>
      </c>
      <c r="B5" s="21">
        <v>5437</v>
      </c>
      <c r="C5" s="21">
        <v>5765</v>
      </c>
      <c r="D5" s="21">
        <v>5818</v>
      </c>
      <c r="E5" s="21">
        <v>5450</v>
      </c>
      <c r="F5" s="21">
        <v>5231</v>
      </c>
    </row>
    <row r="6" spans="1:6" ht="25.5">
      <c r="A6" s="17" t="s">
        <v>20</v>
      </c>
      <c r="B6" s="21">
        <v>11995</v>
      </c>
      <c r="C6" s="21">
        <v>12460</v>
      </c>
      <c r="D6" s="21">
        <v>13343</v>
      </c>
      <c r="E6" s="21">
        <v>13653</v>
      </c>
      <c r="F6" s="21">
        <v>13974</v>
      </c>
    </row>
    <row r="7" spans="1:6" ht="26.25" thickBot="1">
      <c r="A7" s="23" t="s">
        <v>21</v>
      </c>
      <c r="B7" s="24">
        <v>4544</v>
      </c>
      <c r="C7" s="24">
        <v>4334</v>
      </c>
      <c r="D7" s="24">
        <v>4879</v>
      </c>
      <c r="E7" s="24">
        <v>5032</v>
      </c>
      <c r="F7" s="24">
        <v>4784</v>
      </c>
    </row>
    <row r="8" spans="1:6" ht="25.5">
      <c r="A8" s="17" t="s">
        <v>22</v>
      </c>
      <c r="B8" s="21">
        <v>878</v>
      </c>
      <c r="C8" s="21">
        <v>681</v>
      </c>
      <c r="D8" s="21">
        <v>868</v>
      </c>
      <c r="E8" s="21">
        <v>849</v>
      </c>
      <c r="F8" s="21">
        <v>1022</v>
      </c>
    </row>
    <row r="9" spans="1:6" ht="26.25" thickBot="1">
      <c r="A9" s="23" t="s">
        <v>23</v>
      </c>
      <c r="B9" s="24">
        <v>482</v>
      </c>
      <c r="C9" s="24">
        <v>245</v>
      </c>
      <c r="D9" s="24">
        <v>550</v>
      </c>
      <c r="E9" s="24">
        <v>540</v>
      </c>
      <c r="F9" s="24">
        <v>519</v>
      </c>
    </row>
    <row r="10" spans="1:6" ht="25.5">
      <c r="A10" s="17" t="s">
        <v>24</v>
      </c>
      <c r="B10" s="21">
        <v>358</v>
      </c>
      <c r="C10" s="21">
        <v>248</v>
      </c>
      <c r="D10" s="21">
        <v>360</v>
      </c>
      <c r="E10" s="21">
        <v>368</v>
      </c>
      <c r="F10" s="21">
        <v>424</v>
      </c>
    </row>
    <row r="11" spans="1:6" ht="38.25">
      <c r="A11" s="17" t="s">
        <v>25</v>
      </c>
      <c r="B11" s="21">
        <v>1146</v>
      </c>
      <c r="C11" s="21">
        <v>1089</v>
      </c>
      <c r="D11" s="21">
        <v>1081</v>
      </c>
      <c r="E11" s="21">
        <v>1067</v>
      </c>
      <c r="F11" s="21">
        <v>1030</v>
      </c>
    </row>
    <row r="12" spans="1:6" ht="25.5">
      <c r="A12" s="17" t="s">
        <v>26</v>
      </c>
      <c r="B12" s="21">
        <v>445</v>
      </c>
      <c r="C12" s="21">
        <v>351</v>
      </c>
      <c r="D12" s="21">
        <v>391</v>
      </c>
      <c r="E12" s="21">
        <v>371</v>
      </c>
      <c r="F12" s="21">
        <v>343</v>
      </c>
    </row>
    <row r="13" spans="1:6" ht="18" customHeight="1">
      <c r="A13" s="22" t="s">
        <v>16</v>
      </c>
      <c r="B13" s="21">
        <v>587</v>
      </c>
      <c r="C13" s="21">
        <v>605</v>
      </c>
      <c r="D13" s="21">
        <v>523</v>
      </c>
      <c r="E13" s="21">
        <v>508</v>
      </c>
      <c r="F13" s="21">
        <v>647</v>
      </c>
    </row>
    <row r="14" spans="1:6" ht="18" customHeight="1" thickBot="1">
      <c r="A14" s="25" t="s">
        <v>17</v>
      </c>
      <c r="B14" s="24">
        <v>4508</v>
      </c>
      <c r="C14" s="24">
        <v>4930</v>
      </c>
      <c r="D14" s="24">
        <v>5112</v>
      </c>
      <c r="E14" s="24">
        <v>4878</v>
      </c>
      <c r="F14" s="24">
        <v>4766</v>
      </c>
    </row>
    <row r="15" spans="1:6" ht="13.5" thickBot="1">
      <c r="A15" s="1"/>
      <c r="B15" s="1"/>
      <c r="C15" s="1"/>
      <c r="D15" s="1"/>
      <c r="E15" s="1"/>
      <c r="F15" s="1"/>
    </row>
    <row r="16" spans="1:6" ht="13.5" thickBot="1">
      <c r="A16" s="26" t="s">
        <v>38</v>
      </c>
      <c r="B16" s="38">
        <v>7986</v>
      </c>
      <c r="C16" s="38">
        <v>8187</v>
      </c>
      <c r="D16" s="38">
        <v>8819</v>
      </c>
      <c r="E16" s="38">
        <v>9448</v>
      </c>
      <c r="F16" s="38">
        <v>9817</v>
      </c>
    </row>
    <row r="17" spans="1:6" ht="25.5">
      <c r="A17" s="16" t="s">
        <v>19</v>
      </c>
      <c r="B17" s="21">
        <v>3000</v>
      </c>
      <c r="C17" s="21">
        <v>3136</v>
      </c>
      <c r="D17" s="21">
        <v>3339</v>
      </c>
      <c r="E17" s="21">
        <v>3546</v>
      </c>
      <c r="F17" s="21">
        <v>3776</v>
      </c>
    </row>
    <row r="18" spans="1:6" ht="26.25" thickBot="1">
      <c r="A18" s="23" t="s">
        <v>27</v>
      </c>
      <c r="B18" s="24">
        <v>4986</v>
      </c>
      <c r="C18" s="24">
        <v>5051</v>
      </c>
      <c r="D18" s="24">
        <v>5480</v>
      </c>
      <c r="E18" s="24">
        <v>5902</v>
      </c>
      <c r="F18" s="24">
        <v>6041</v>
      </c>
    </row>
    <row r="19" spans="1:6" ht="13.5" thickBot="1">
      <c r="A19" s="18"/>
      <c r="B19" s="19"/>
      <c r="C19" s="19"/>
      <c r="D19" s="19"/>
      <c r="E19" s="19"/>
      <c r="F19" s="19"/>
    </row>
    <row r="20" spans="1:6" ht="13.5" thickBot="1">
      <c r="A20" s="26" t="s">
        <v>39</v>
      </c>
      <c r="B20" s="38">
        <v>310</v>
      </c>
      <c r="C20" s="38">
        <v>558</v>
      </c>
      <c r="D20" s="38">
        <v>638</v>
      </c>
      <c r="E20" s="38">
        <v>728</v>
      </c>
      <c r="F20" s="38">
        <v>736</v>
      </c>
    </row>
    <row r="21" spans="1:6" ht="13.5" thickBot="1">
      <c r="A21" s="11"/>
      <c r="B21" s="125"/>
      <c r="C21" s="125"/>
      <c r="D21" s="125"/>
      <c r="E21" s="125"/>
      <c r="F21" s="125"/>
    </row>
    <row r="22" spans="1:6" ht="13.5" thickBot="1">
      <c r="A22" s="26" t="s">
        <v>205</v>
      </c>
      <c r="B22" s="38">
        <v>38676</v>
      </c>
      <c r="C22" s="38">
        <v>39453</v>
      </c>
      <c r="D22" s="38">
        <v>42382</v>
      </c>
      <c r="E22" s="38">
        <v>42892</v>
      </c>
      <c r="F22" s="38">
        <v>43293</v>
      </c>
    </row>
  </sheetData>
  <pageMargins left="0.7" right="0.7" top="0.75" bottom="0.75" header="0.3" footer="0.3"/>
  <pageSetup paperSize="9" scale="8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30"/>
  <sheetViews>
    <sheetView view="pageBreakPreview" zoomScaleNormal="100" zoomScaleSheetLayoutView="100" workbookViewId="0"/>
  </sheetViews>
  <sheetFormatPr defaultRowHeight="12.75"/>
  <sheetData>
    <row r="1" spans="1:14" ht="15.75">
      <c r="A1" s="13" t="s">
        <v>195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4" ht="15.75">
      <c r="A2" s="13" t="s">
        <v>212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>
      <c r="A5" s="11"/>
      <c r="B5" s="11"/>
      <c r="C5" s="11"/>
      <c r="D5" s="116"/>
      <c r="E5" s="12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11"/>
      <c r="B6" s="11"/>
      <c r="C6" s="11"/>
      <c r="D6" s="116"/>
      <c r="E6" s="12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11"/>
      <c r="B7" s="11"/>
      <c r="C7" s="11"/>
      <c r="D7" s="116"/>
      <c r="E7" s="12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4"/>
      <c r="E8" s="12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 t="s">
        <v>62</v>
      </c>
      <c r="D10" s="116">
        <v>0.59899999999999998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>
      <c r="A11" s="11"/>
      <c r="B11" s="11"/>
      <c r="C11" s="11" t="s">
        <v>66</v>
      </c>
      <c r="D11" s="116">
        <v>0.30199999999999999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spans="1:14">
      <c r="A12" s="11"/>
      <c r="B12" s="11"/>
      <c r="C12" s="11" t="s">
        <v>64</v>
      </c>
      <c r="D12" s="116">
        <v>9.0999999999999998E-2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spans="1:14">
      <c r="A13" s="11"/>
      <c r="B13" s="11"/>
      <c r="C13" s="11" t="s">
        <v>63</v>
      </c>
      <c r="D13" s="116">
        <v>8.0000000000000002E-3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spans="1:14">
      <c r="A14" s="11"/>
      <c r="B14" s="11"/>
      <c r="C14" s="11" t="s">
        <v>65</v>
      </c>
      <c r="D14" s="116">
        <f>SUM(D10:D13)</f>
        <v>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spans="1:1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  <row r="16" spans="1:1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>
      <c r="A17" s="117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1:1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>
      <c r="A19" s="11"/>
      <c r="B19" s="11"/>
      <c r="C19" s="11"/>
      <c r="D19" s="11"/>
      <c r="E19" s="12"/>
      <c r="F19" s="11"/>
      <c r="G19" s="11"/>
      <c r="H19" s="11"/>
      <c r="I19" s="11"/>
      <c r="J19" s="11"/>
      <c r="K19" s="11"/>
      <c r="L19" s="11"/>
      <c r="M19" s="11"/>
    </row>
    <row r="20" spans="1:13">
      <c r="A20" s="11"/>
      <c r="B20" s="11"/>
      <c r="C20" s="11"/>
      <c r="D20" s="11"/>
      <c r="E20" s="12"/>
      <c r="F20" s="11"/>
      <c r="G20" s="11"/>
      <c r="H20" s="11"/>
      <c r="I20" s="11"/>
      <c r="J20" s="11"/>
      <c r="K20" s="11"/>
      <c r="L20" s="11"/>
      <c r="M20" s="11"/>
    </row>
    <row r="21" spans="1:13">
      <c r="A21" s="11"/>
      <c r="B21" s="11"/>
      <c r="C21" s="11"/>
      <c r="D21" s="11"/>
      <c r="E21" s="12"/>
      <c r="F21" s="11"/>
      <c r="G21" s="11"/>
      <c r="H21" s="11"/>
      <c r="I21" s="11"/>
      <c r="J21" s="11"/>
      <c r="K21" s="11"/>
      <c r="L21" s="11"/>
      <c r="M21" s="11"/>
    </row>
    <row r="22" spans="1:13">
      <c r="A22" s="11"/>
      <c r="B22" s="11"/>
      <c r="C22" s="11"/>
      <c r="D22" s="11"/>
      <c r="E22" s="12"/>
      <c r="F22" s="11"/>
      <c r="G22" s="11"/>
      <c r="H22" s="11"/>
      <c r="I22" s="11"/>
      <c r="J22" s="11"/>
      <c r="K22" s="11"/>
      <c r="L22" s="11"/>
      <c r="M22" s="11"/>
    </row>
    <row r="23" spans="1:13">
      <c r="A23" s="11"/>
      <c r="B23" s="11"/>
      <c r="C23" s="11"/>
      <c r="D23" s="11"/>
      <c r="E23" s="12"/>
      <c r="F23" s="11"/>
      <c r="G23" s="11"/>
      <c r="H23" s="11"/>
      <c r="I23" s="11"/>
      <c r="J23" s="11"/>
      <c r="K23" s="11"/>
      <c r="L23" s="11"/>
      <c r="M23" s="11"/>
    </row>
    <row r="24" spans="1:1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</sheetData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G46"/>
  <sheetViews>
    <sheetView view="pageBreakPreview" zoomScaleNormal="100" zoomScaleSheetLayoutView="100" workbookViewId="0"/>
  </sheetViews>
  <sheetFormatPr defaultRowHeight="12.75"/>
  <cols>
    <col min="1" max="1" width="29.7109375" customWidth="1"/>
    <col min="2" max="2" width="10" hidden="1" customWidth="1"/>
    <col min="3" max="4" width="10" customWidth="1"/>
  </cols>
  <sheetData>
    <row r="1" spans="1:7" ht="15.75">
      <c r="A1" s="13" t="s">
        <v>171</v>
      </c>
      <c r="B1" s="11"/>
      <c r="C1" s="11"/>
      <c r="D1" s="11"/>
      <c r="E1" s="11"/>
      <c r="F1" s="11"/>
      <c r="G1" s="11"/>
    </row>
    <row r="2" spans="1:7" ht="15.75">
      <c r="A2" s="13"/>
      <c r="B2" s="11"/>
      <c r="C2" s="11"/>
      <c r="D2" s="12"/>
      <c r="E2" s="11"/>
      <c r="F2" s="11"/>
      <c r="G2" s="11"/>
    </row>
    <row r="3" spans="1:7">
      <c r="A3" s="117" t="s">
        <v>213</v>
      </c>
      <c r="B3" s="11"/>
      <c r="C3" s="11"/>
      <c r="D3" s="11"/>
      <c r="E3" s="11"/>
      <c r="F3" s="11"/>
      <c r="G3" s="11"/>
    </row>
    <row r="4" spans="1:7">
      <c r="A4" s="11"/>
      <c r="B4" s="11"/>
      <c r="C4" s="11"/>
      <c r="D4" s="11"/>
      <c r="E4" s="11"/>
      <c r="F4" s="11"/>
      <c r="G4" s="11"/>
    </row>
    <row r="5" spans="1:7">
      <c r="A5" s="11"/>
      <c r="B5" s="11"/>
      <c r="C5" s="11"/>
      <c r="D5" s="11"/>
      <c r="E5" s="11"/>
      <c r="F5" s="11"/>
      <c r="G5" s="11"/>
    </row>
    <row r="6" spans="1:7">
      <c r="A6" s="11"/>
      <c r="B6" s="11"/>
      <c r="C6" s="11"/>
      <c r="D6" s="11"/>
      <c r="E6" s="11"/>
      <c r="F6" s="11"/>
      <c r="G6" s="11"/>
    </row>
    <row r="7" spans="1:7">
      <c r="A7" s="11"/>
      <c r="B7" s="11"/>
      <c r="C7" s="11"/>
      <c r="D7" s="11"/>
      <c r="E7" s="11"/>
      <c r="F7" s="11"/>
      <c r="G7" s="11"/>
    </row>
    <row r="8" spans="1:7">
      <c r="A8" s="11"/>
      <c r="B8" s="11"/>
      <c r="C8" s="11"/>
      <c r="D8" s="11"/>
      <c r="E8" s="11"/>
      <c r="F8" s="11"/>
      <c r="G8" s="11"/>
    </row>
    <row r="9" spans="1:7">
      <c r="A9" s="11"/>
      <c r="B9" s="11"/>
      <c r="C9" s="11"/>
      <c r="D9" s="11"/>
      <c r="E9" s="11"/>
      <c r="F9" s="11"/>
      <c r="G9" s="11"/>
    </row>
    <row r="10" spans="1:7">
      <c r="A10" s="11"/>
      <c r="B10" s="11"/>
      <c r="C10" s="11"/>
      <c r="D10" s="11"/>
      <c r="E10" s="11"/>
      <c r="F10" s="11"/>
      <c r="G10" s="11"/>
    </row>
    <row r="11" spans="1:7">
      <c r="A11" s="11"/>
      <c r="B11" s="11"/>
      <c r="C11" s="11"/>
      <c r="D11" s="11"/>
      <c r="E11" s="11"/>
      <c r="F11" s="11"/>
      <c r="G11" s="11"/>
    </row>
    <row r="12" spans="1:7">
      <c r="A12" s="11"/>
      <c r="B12" s="11"/>
      <c r="C12" s="11"/>
      <c r="D12" s="11"/>
      <c r="E12" s="11"/>
      <c r="F12" s="11"/>
      <c r="G12" s="11"/>
    </row>
    <row r="13" spans="1:7">
      <c r="A13" s="11"/>
      <c r="B13" s="11"/>
      <c r="C13" s="11"/>
      <c r="D13" s="11"/>
      <c r="E13" s="11"/>
      <c r="F13" s="11"/>
      <c r="G13" s="11"/>
    </row>
    <row r="14" spans="1:7">
      <c r="A14" s="11"/>
      <c r="B14" s="11"/>
      <c r="C14" s="11"/>
      <c r="D14" s="11"/>
      <c r="E14" s="11"/>
      <c r="F14" s="11"/>
      <c r="G14" s="11"/>
    </row>
    <row r="15" spans="1:7">
      <c r="A15" s="11"/>
      <c r="B15" s="11"/>
      <c r="C15" s="11"/>
      <c r="D15" s="11"/>
      <c r="E15" s="11"/>
      <c r="F15" s="11"/>
      <c r="G15" s="11"/>
    </row>
    <row r="16" spans="1:7">
      <c r="A16" s="11"/>
      <c r="B16" s="11"/>
      <c r="C16" s="11"/>
      <c r="D16" s="11"/>
      <c r="E16" s="11"/>
      <c r="F16" s="11"/>
      <c r="G16" s="11"/>
    </row>
    <row r="17" spans="1:7">
      <c r="A17" s="118"/>
      <c r="B17" s="31"/>
      <c r="C17" s="31"/>
      <c r="D17" s="31"/>
      <c r="E17" s="11"/>
      <c r="F17" s="11"/>
      <c r="G17" s="11"/>
    </row>
    <row r="18" spans="1:7" ht="13.5" thickBot="1">
      <c r="A18" s="20" t="s">
        <v>67</v>
      </c>
      <c r="B18" s="19">
        <v>2012</v>
      </c>
      <c r="C18" s="19">
        <v>2015</v>
      </c>
      <c r="D18" s="19">
        <v>2016</v>
      </c>
      <c r="E18" s="19">
        <v>2017</v>
      </c>
      <c r="F18" s="19">
        <v>2018</v>
      </c>
      <c r="G18" s="19">
        <v>2019</v>
      </c>
    </row>
    <row r="19" spans="1:7">
      <c r="A19" s="119"/>
      <c r="B19" s="120"/>
      <c r="C19" s="120"/>
      <c r="D19" s="120"/>
      <c r="E19" s="120"/>
      <c r="F19" s="120"/>
      <c r="G19" s="120"/>
    </row>
    <row r="20" spans="1:7">
      <c r="A20" s="126" t="s">
        <v>53</v>
      </c>
      <c r="B20" s="127">
        <v>1767</v>
      </c>
      <c r="C20" s="127">
        <v>1749</v>
      </c>
      <c r="D20" s="127">
        <v>1766</v>
      </c>
      <c r="E20" s="127">
        <v>1776</v>
      </c>
      <c r="F20" s="127">
        <v>1787</v>
      </c>
      <c r="G20" s="127">
        <v>1800</v>
      </c>
    </row>
    <row r="21" spans="1:7">
      <c r="A21" s="119"/>
      <c r="B21" s="120"/>
      <c r="C21" s="120"/>
      <c r="D21" s="120"/>
      <c r="E21" s="120"/>
      <c r="F21" s="120"/>
      <c r="G21" s="120"/>
    </row>
    <row r="22" spans="1:7">
      <c r="A22" s="126" t="s">
        <v>71</v>
      </c>
      <c r="B22" s="127">
        <v>405</v>
      </c>
      <c r="C22" s="127">
        <v>476</v>
      </c>
      <c r="D22" s="127">
        <v>487</v>
      </c>
      <c r="E22" s="127">
        <v>493</v>
      </c>
      <c r="F22" s="127">
        <v>495</v>
      </c>
      <c r="G22" s="127">
        <v>506</v>
      </c>
    </row>
    <row r="23" spans="1:7">
      <c r="A23" s="119"/>
      <c r="B23" s="120"/>
      <c r="C23" s="120"/>
      <c r="D23" s="120"/>
      <c r="E23" s="120"/>
      <c r="F23" s="120"/>
      <c r="G23" s="120"/>
    </row>
    <row r="24" spans="1:7">
      <c r="A24" s="126" t="s">
        <v>175</v>
      </c>
      <c r="B24" s="127">
        <v>1424</v>
      </c>
      <c r="C24" s="127">
        <v>1447</v>
      </c>
      <c r="D24" s="127">
        <v>1467</v>
      </c>
      <c r="E24" s="127">
        <v>1487</v>
      </c>
      <c r="F24" s="127">
        <v>1512</v>
      </c>
      <c r="G24" s="127">
        <v>1543</v>
      </c>
    </row>
    <row r="25" spans="1:7">
      <c r="A25" s="128" t="s">
        <v>68</v>
      </c>
      <c r="B25" s="120">
        <v>446</v>
      </c>
      <c r="C25" s="120">
        <v>501</v>
      </c>
      <c r="D25" s="120">
        <v>523</v>
      </c>
      <c r="E25" s="120">
        <v>537</v>
      </c>
      <c r="F25" s="120">
        <v>552</v>
      </c>
      <c r="G25" s="120">
        <v>575</v>
      </c>
    </row>
    <row r="26" spans="1:7">
      <c r="A26" s="128" t="s">
        <v>197</v>
      </c>
      <c r="B26" s="120" t="s">
        <v>196</v>
      </c>
      <c r="C26" s="120">
        <v>426</v>
      </c>
      <c r="D26" s="120">
        <v>424</v>
      </c>
      <c r="E26" s="120">
        <v>423</v>
      </c>
      <c r="F26" s="120">
        <v>420</v>
      </c>
      <c r="G26" s="120">
        <v>415</v>
      </c>
    </row>
    <row r="27" spans="1:7">
      <c r="A27" s="128" t="s">
        <v>199</v>
      </c>
      <c r="B27" s="120">
        <v>356</v>
      </c>
      <c r="C27" s="120">
        <v>355</v>
      </c>
      <c r="D27" s="120">
        <v>350</v>
      </c>
      <c r="E27" s="120">
        <v>349</v>
      </c>
      <c r="F27" s="120">
        <v>349</v>
      </c>
      <c r="G27" s="120">
        <v>353</v>
      </c>
    </row>
    <row r="28" spans="1:7">
      <c r="A28" s="128" t="s">
        <v>201</v>
      </c>
      <c r="B28" s="120">
        <v>115</v>
      </c>
      <c r="C28" s="120">
        <v>116</v>
      </c>
      <c r="D28" s="120">
        <v>115</v>
      </c>
      <c r="E28" s="120">
        <v>115</v>
      </c>
      <c r="F28" s="120">
        <v>115</v>
      </c>
      <c r="G28" s="120">
        <v>116</v>
      </c>
    </row>
    <row r="29" spans="1:7">
      <c r="A29" s="128" t="s">
        <v>202</v>
      </c>
      <c r="B29" s="120"/>
      <c r="C29" s="120">
        <v>10</v>
      </c>
      <c r="D29" s="120">
        <v>16</v>
      </c>
      <c r="E29" s="120">
        <v>23</v>
      </c>
      <c r="F29" s="120">
        <v>32</v>
      </c>
      <c r="G29" s="120">
        <v>38</v>
      </c>
    </row>
    <row r="30" spans="1:7">
      <c r="A30" s="119"/>
      <c r="B30" s="120"/>
      <c r="C30" s="120"/>
      <c r="D30" s="120"/>
      <c r="E30" s="120"/>
      <c r="F30" s="120"/>
      <c r="G30" s="120"/>
    </row>
    <row r="31" spans="1:7">
      <c r="A31" s="126" t="s">
        <v>69</v>
      </c>
      <c r="B31" s="127">
        <v>160</v>
      </c>
      <c r="C31" s="127">
        <v>179</v>
      </c>
      <c r="D31" s="127">
        <v>183</v>
      </c>
      <c r="E31" s="127">
        <v>187</v>
      </c>
      <c r="F31" s="127">
        <v>192</v>
      </c>
      <c r="G31" s="127">
        <v>196</v>
      </c>
    </row>
    <row r="32" spans="1:7">
      <c r="A32" s="119"/>
      <c r="B32" s="120"/>
      <c r="C32" s="120"/>
      <c r="D32" s="120"/>
      <c r="E32" s="120"/>
      <c r="F32" s="120"/>
      <c r="G32" s="120"/>
    </row>
    <row r="33" spans="1:7">
      <c r="A33" s="126" t="s">
        <v>17</v>
      </c>
      <c r="B33" s="127">
        <v>3000</v>
      </c>
      <c r="C33" s="127">
        <v>2750</v>
      </c>
      <c r="D33" s="127">
        <v>2900</v>
      </c>
      <c r="E33" s="127">
        <v>2700</v>
      </c>
      <c r="F33" s="127">
        <v>3779</v>
      </c>
      <c r="G33" s="127">
        <v>3583</v>
      </c>
    </row>
    <row r="34" spans="1:7">
      <c r="A34" s="119"/>
      <c r="B34" s="120"/>
      <c r="C34" s="120"/>
      <c r="D34" s="120"/>
      <c r="E34" s="120"/>
      <c r="F34" s="120"/>
      <c r="G34" s="120"/>
    </row>
    <row r="35" spans="1:7">
      <c r="A35" s="126" t="s">
        <v>70</v>
      </c>
      <c r="B35" s="127">
        <v>6756</v>
      </c>
      <c r="C35" s="127">
        <v>6601</v>
      </c>
      <c r="D35" s="127">
        <v>6803</v>
      </c>
      <c r="E35" s="127">
        <v>6643</v>
      </c>
      <c r="F35" s="127">
        <v>7765</v>
      </c>
      <c r="G35" s="127">
        <v>7628</v>
      </c>
    </row>
    <row r="36" spans="1:7">
      <c r="B36" s="40"/>
      <c r="C36" s="40"/>
      <c r="D36" s="40"/>
      <c r="E36" s="40"/>
      <c r="F36" s="40"/>
      <c r="G36" s="40"/>
    </row>
    <row r="37" spans="1:7">
      <c r="A37" s="129" t="s">
        <v>72</v>
      </c>
      <c r="B37" s="8"/>
      <c r="C37" s="8"/>
      <c r="D37" s="8"/>
      <c r="E37" s="8"/>
      <c r="F37" s="8"/>
      <c r="G37" s="8"/>
    </row>
    <row r="38" spans="1:7">
      <c r="A38" s="8"/>
      <c r="B38" s="8"/>
      <c r="C38" s="8"/>
      <c r="D38" s="8"/>
      <c r="E38" s="46"/>
      <c r="F38" s="46"/>
      <c r="G38" s="46"/>
    </row>
    <row r="39" spans="1:7">
      <c r="A39" s="41"/>
      <c r="B39" s="8"/>
      <c r="C39" s="8"/>
      <c r="D39" s="8"/>
    </row>
    <row r="40" spans="1:7">
      <c r="A40" s="41"/>
      <c r="B40" s="8"/>
      <c r="C40" s="8"/>
      <c r="D40" s="8"/>
    </row>
    <row r="41" spans="1:7">
      <c r="A41" s="41"/>
      <c r="B41" s="8"/>
      <c r="C41" s="8"/>
      <c r="D41" s="8"/>
    </row>
    <row r="42" spans="1:7">
      <c r="A42" s="41"/>
      <c r="B42" s="8"/>
      <c r="C42" s="8"/>
      <c r="D42" s="8"/>
    </row>
    <row r="43" spans="1:7">
      <c r="A43" s="8"/>
      <c r="B43" s="8"/>
      <c r="C43" s="8"/>
      <c r="D43" s="8"/>
    </row>
    <row r="44" spans="1:7">
      <c r="A44" s="8"/>
      <c r="B44" s="8"/>
      <c r="C44" s="8"/>
      <c r="D44" s="8"/>
    </row>
    <row r="45" spans="1:7">
      <c r="B45" s="8"/>
      <c r="C45" s="8"/>
      <c r="D45" s="8"/>
    </row>
    <row r="46" spans="1:7">
      <c r="B46" s="8"/>
      <c r="C46" s="8"/>
      <c r="D46" s="8"/>
    </row>
  </sheetData>
  <pageMargins left="0.7" right="0.7" top="0.75" bottom="0.75" header="0.3" footer="0.3"/>
  <pageSetup paperSize="9" scale="9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1"/>
  <sheetViews>
    <sheetView view="pageBreakPreview" zoomScaleNormal="100" zoomScaleSheetLayoutView="100" workbookViewId="0"/>
  </sheetViews>
  <sheetFormatPr defaultRowHeight="12.75"/>
  <cols>
    <col min="1" max="1" width="31.7109375" bestFit="1" customWidth="1"/>
  </cols>
  <sheetData>
    <row r="1" spans="1:6" ht="18.75">
      <c r="A1" s="13" t="s">
        <v>160</v>
      </c>
      <c r="B1" s="11"/>
      <c r="C1" s="11"/>
      <c r="D1" s="11"/>
      <c r="E1" s="11"/>
      <c r="F1" s="11"/>
    </row>
    <row r="2" spans="1:6" ht="13.5" thickBot="1">
      <c r="A2" s="19"/>
      <c r="B2" s="19">
        <v>2015</v>
      </c>
      <c r="C2" s="19">
        <v>2016</v>
      </c>
      <c r="D2" s="19">
        <v>2017</v>
      </c>
      <c r="E2" s="19">
        <v>2018</v>
      </c>
      <c r="F2" s="19">
        <v>2019</v>
      </c>
    </row>
    <row r="3" spans="1:6" ht="22.5" customHeight="1" thickBot="1">
      <c r="A3" s="121" t="s">
        <v>173</v>
      </c>
      <c r="B3" s="122">
        <v>19932</v>
      </c>
      <c r="C3" s="122">
        <v>19730</v>
      </c>
      <c r="D3" s="122">
        <v>20262</v>
      </c>
      <c r="E3" s="122">
        <v>21282</v>
      </c>
      <c r="F3" s="122">
        <v>22337</v>
      </c>
    </row>
    <row r="4" spans="1:6" ht="17.25" customHeight="1">
      <c r="A4" s="119" t="s">
        <v>53</v>
      </c>
      <c r="B4" s="120">
        <v>4651</v>
      </c>
      <c r="C4" s="120">
        <v>4786</v>
      </c>
      <c r="D4" s="120">
        <v>4980</v>
      </c>
      <c r="E4" s="120">
        <v>5250</v>
      </c>
      <c r="F4" s="120">
        <v>5447</v>
      </c>
    </row>
    <row r="5" spans="1:6" ht="17.25" customHeight="1">
      <c r="A5" s="119" t="s">
        <v>54</v>
      </c>
      <c r="B5" s="120">
        <v>1939</v>
      </c>
      <c r="C5" s="120">
        <v>1244</v>
      </c>
      <c r="D5" s="120">
        <v>1268</v>
      </c>
      <c r="E5" s="120">
        <v>1323</v>
      </c>
      <c r="F5" s="120">
        <v>1364</v>
      </c>
    </row>
    <row r="6" spans="1:6" ht="17.25" customHeight="1">
      <c r="A6" s="119" t="s">
        <v>55</v>
      </c>
      <c r="B6" s="120">
        <v>1569</v>
      </c>
      <c r="C6" s="120">
        <v>1582</v>
      </c>
      <c r="D6" s="120">
        <v>1612</v>
      </c>
      <c r="E6" s="120">
        <v>1631</v>
      </c>
      <c r="F6" s="120">
        <v>1429</v>
      </c>
    </row>
    <row r="7" spans="1:6" ht="17.25" customHeight="1">
      <c r="A7" s="119" t="s">
        <v>56</v>
      </c>
      <c r="B7" s="120">
        <v>3831</v>
      </c>
      <c r="C7" s="120">
        <v>4576</v>
      </c>
      <c r="D7" s="120">
        <v>4720</v>
      </c>
      <c r="E7" s="120">
        <v>4835</v>
      </c>
      <c r="F7" s="120">
        <v>4913</v>
      </c>
    </row>
    <row r="8" spans="1:6" ht="17.25" customHeight="1">
      <c r="A8" s="119" t="s">
        <v>57</v>
      </c>
      <c r="B8" s="120">
        <v>140</v>
      </c>
      <c r="C8" s="120">
        <v>146</v>
      </c>
      <c r="D8" s="120">
        <v>155</v>
      </c>
      <c r="E8" s="120">
        <v>160</v>
      </c>
      <c r="F8" s="120">
        <v>167</v>
      </c>
    </row>
    <row r="9" spans="1:6" ht="17.25" customHeight="1">
      <c r="A9" s="119" t="s">
        <v>58</v>
      </c>
      <c r="B9" s="120">
        <v>126</v>
      </c>
      <c r="C9" s="120">
        <v>146</v>
      </c>
      <c r="D9" s="120">
        <v>148</v>
      </c>
      <c r="E9" s="120">
        <v>147</v>
      </c>
      <c r="F9" s="120">
        <v>135</v>
      </c>
    </row>
    <row r="10" spans="1:6" ht="13.5">
      <c r="A10" s="92"/>
      <c r="B10" s="11"/>
      <c r="C10" s="11"/>
      <c r="D10" s="11"/>
      <c r="E10" s="11"/>
      <c r="F10" s="11"/>
    </row>
    <row r="11" spans="1:6">
      <c r="A11" s="123" t="s">
        <v>172</v>
      </c>
      <c r="B11" s="11"/>
      <c r="C11" s="11"/>
      <c r="D11" s="11"/>
      <c r="E11" s="11"/>
      <c r="F11" s="1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/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7" t="s">
        <v>170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M46"/>
  <sheetViews>
    <sheetView view="pageBreakPreview" zoomScale="115" zoomScaleNormal="130" zoomScaleSheetLayoutView="115" workbookViewId="0"/>
  </sheetViews>
  <sheetFormatPr defaultRowHeight="12.75" customHeight="1" zeroHeight="1"/>
  <cols>
    <col min="1" max="1" width="8.85546875" style="1" customWidth="1"/>
    <col min="2" max="10" width="9.140625" style="1"/>
    <col min="11" max="11" width="7.28515625" style="1" customWidth="1"/>
    <col min="12" max="16384" width="9.140625" style="1"/>
  </cols>
  <sheetData>
    <row r="1" spans="1:10" s="2" customFormat="1" ht="15.75">
      <c r="A1" s="13" t="s">
        <v>2</v>
      </c>
    </row>
    <row r="2" spans="1:10">
      <c r="E2" s="2"/>
      <c r="F2" s="2"/>
      <c r="G2" s="2"/>
      <c r="H2" s="2"/>
      <c r="I2" s="2"/>
      <c r="J2" s="2"/>
    </row>
    <row r="3" spans="1:10"/>
    <row r="4" spans="1:10"/>
    <row r="5" spans="1:10"/>
    <row r="6" spans="1:10"/>
    <row r="7" spans="1:10"/>
    <row r="8" spans="1:10"/>
    <row r="9" spans="1:10"/>
    <row r="10" spans="1:10"/>
    <row r="11" spans="1:10"/>
    <row r="12" spans="1:10"/>
    <row r="13" spans="1:10"/>
    <row r="14" spans="1:10"/>
    <row r="15" spans="1:10"/>
    <row r="16" spans="1:10"/>
    <row r="17" spans="13:13"/>
    <row r="18" spans="13:13"/>
    <row r="19" spans="13:13"/>
    <row r="20" spans="13:13"/>
    <row r="21" spans="13:13"/>
    <row r="22" spans="13:13"/>
    <row r="23" spans="13:13">
      <c r="M23" s="6"/>
    </row>
    <row r="24" spans="13:13">
      <c r="M24" s="6"/>
    </row>
    <row r="25" spans="13:13"/>
    <row r="26" spans="13:13"/>
    <row r="27" spans="13:13"/>
    <row r="28" spans="13:13"/>
    <row r="29" spans="13:13"/>
    <row r="30" spans="13:13"/>
    <row r="31" spans="13:13"/>
    <row r="32" spans="13:13"/>
    <row r="33" spans="12:12"/>
    <row r="34" spans="12:12" ht="18">
      <c r="L34" s="7"/>
    </row>
    <row r="35" spans="12:12" ht="18">
      <c r="L35" s="7"/>
    </row>
    <row r="36" spans="12:12"/>
    <row r="37" spans="12:12"/>
    <row r="38" spans="12:12" hidden="1"/>
    <row r="39" spans="12:12" hidden="1"/>
    <row r="40" spans="12:12" hidden="1"/>
    <row r="41" spans="12:12" hidden="1"/>
    <row r="42" spans="12:12" hidden="1"/>
    <row r="43" spans="12:12" hidden="1"/>
    <row r="44" spans="12:12" ht="12.75" customHeight="1"/>
    <row r="45" spans="12:12" ht="12.75" customHeight="1"/>
    <row r="46" spans="12:12" ht="12.75" customHeight="1"/>
  </sheetData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F19"/>
  <sheetViews>
    <sheetView view="pageBreakPreview" zoomScaleNormal="100" zoomScaleSheetLayoutView="100" workbookViewId="0"/>
  </sheetViews>
  <sheetFormatPr defaultRowHeight="12.75"/>
  <cols>
    <col min="1" max="1" width="41.85546875" customWidth="1"/>
    <col min="2" max="6" width="10.42578125" bestFit="1" customWidth="1"/>
  </cols>
  <sheetData>
    <row r="1" spans="1:6" ht="15.75">
      <c r="A1" s="13" t="s">
        <v>41</v>
      </c>
      <c r="B1" s="8"/>
      <c r="C1" s="8"/>
      <c r="D1" s="8"/>
      <c r="E1" s="8"/>
      <c r="F1" s="8"/>
    </row>
    <row r="2" spans="1:6">
      <c r="A2" s="8"/>
      <c r="B2" s="8"/>
      <c r="C2" s="8"/>
      <c r="D2" s="8"/>
      <c r="E2" s="8"/>
      <c r="F2" s="8"/>
    </row>
    <row r="3" spans="1:6" ht="13.5" thickBot="1">
      <c r="A3" s="18"/>
      <c r="B3" s="19">
        <v>2015</v>
      </c>
      <c r="C3" s="19">
        <v>2016</v>
      </c>
      <c r="D3" s="19">
        <v>2017</v>
      </c>
      <c r="E3" s="19">
        <v>2018</v>
      </c>
      <c r="F3" s="19">
        <v>2019</v>
      </c>
    </row>
    <row r="4" spans="1:6" ht="25.5" customHeight="1">
      <c r="A4" s="27" t="s">
        <v>43</v>
      </c>
      <c r="B4" s="134">
        <v>28.1</v>
      </c>
      <c r="C4" s="134">
        <v>11.5</v>
      </c>
      <c r="D4" s="134">
        <v>2.2000000000000002</v>
      </c>
      <c r="E4" s="134">
        <v>15.7</v>
      </c>
      <c r="F4" s="134">
        <v>6.3</v>
      </c>
    </row>
    <row r="5" spans="1:6" ht="25.5" customHeight="1">
      <c r="A5" s="27" t="s">
        <v>42</v>
      </c>
      <c r="B5" s="29">
        <v>0.88</v>
      </c>
      <c r="C5" s="29">
        <v>0.35</v>
      </c>
      <c r="D5" s="29">
        <v>7.0000000000000007E-2</v>
      </c>
      <c r="E5" s="29">
        <v>0.6</v>
      </c>
      <c r="F5" s="29">
        <v>0.27</v>
      </c>
    </row>
    <row r="6" spans="1:6" ht="25.5" customHeight="1">
      <c r="A6" s="27" t="s">
        <v>44</v>
      </c>
      <c r="B6" s="134">
        <v>15.2</v>
      </c>
      <c r="C6" s="134">
        <v>19.100000000000001</v>
      </c>
      <c r="D6" s="134">
        <v>20.9</v>
      </c>
      <c r="E6" s="134">
        <v>13.7</v>
      </c>
      <c r="F6" s="134">
        <v>11.1</v>
      </c>
    </row>
    <row r="7" spans="1:6" ht="25.5" customHeight="1">
      <c r="A7" s="28" t="s">
        <v>45</v>
      </c>
      <c r="B7" s="135">
        <v>6.63</v>
      </c>
      <c r="C7" s="135">
        <v>12.3</v>
      </c>
      <c r="D7" s="135">
        <v>15.559642305543766</v>
      </c>
      <c r="E7" s="135">
        <v>12.99013864006028</v>
      </c>
      <c r="F7" s="135">
        <f>4300/427.709061</f>
        <v>10.053563022364868</v>
      </c>
    </row>
    <row r="8" spans="1:6" ht="25.5" customHeight="1">
      <c r="A8" s="28" t="s">
        <v>46</v>
      </c>
      <c r="B8" s="30">
        <v>2</v>
      </c>
      <c r="C8" s="140">
        <v>3</v>
      </c>
      <c r="D8" s="140">
        <v>3</v>
      </c>
      <c r="E8" s="140">
        <v>3.5</v>
      </c>
      <c r="F8" s="140" t="s">
        <v>217</v>
      </c>
    </row>
    <row r="9" spans="1:6" ht="25.5" customHeight="1" thickBot="1">
      <c r="A9" s="35" t="s">
        <v>52</v>
      </c>
      <c r="B9" s="36">
        <v>427.70906100000002</v>
      </c>
      <c r="C9" s="36">
        <v>427.70906100000002</v>
      </c>
      <c r="D9" s="36">
        <v>427.70906100000002</v>
      </c>
      <c r="E9" s="36">
        <v>427.70906100000002</v>
      </c>
      <c r="F9" s="36">
        <v>427.70906100000002</v>
      </c>
    </row>
    <row r="10" spans="1:6" ht="25.5" customHeight="1" thickBot="1">
      <c r="A10" s="33" t="s">
        <v>47</v>
      </c>
      <c r="B10" s="34">
        <v>29020</v>
      </c>
      <c r="C10" s="34">
        <v>36483.582903299997</v>
      </c>
      <c r="D10" s="34">
        <v>45337</v>
      </c>
      <c r="E10" s="34">
        <v>46257</v>
      </c>
      <c r="F10" s="34">
        <v>36706</v>
      </c>
    </row>
    <row r="11" spans="1:6" ht="25.5" customHeight="1">
      <c r="A11" s="28" t="s">
        <v>48</v>
      </c>
      <c r="B11" s="29">
        <v>85.25</v>
      </c>
      <c r="C11" s="29">
        <v>87.17</v>
      </c>
      <c r="D11" s="29">
        <v>134</v>
      </c>
      <c r="E11" s="29">
        <v>113.5</v>
      </c>
      <c r="F11" s="29">
        <v>113.75</v>
      </c>
    </row>
    <row r="12" spans="1:6" ht="25.5" customHeight="1">
      <c r="A12" s="27" t="s">
        <v>49</v>
      </c>
      <c r="B12" s="29">
        <v>47.75</v>
      </c>
      <c r="C12" s="29">
        <v>57.64</v>
      </c>
      <c r="D12" s="29">
        <v>81.180000000000007</v>
      </c>
      <c r="E12" s="29">
        <v>80.760000000000005</v>
      </c>
      <c r="F12" s="29">
        <v>80.98</v>
      </c>
    </row>
    <row r="13" spans="1:6" ht="25.5" customHeight="1">
      <c r="A13" s="32" t="s">
        <v>50</v>
      </c>
      <c r="B13" s="29">
        <v>67.849999999999994</v>
      </c>
      <c r="C13" s="29">
        <v>85.3</v>
      </c>
      <c r="D13" s="29">
        <v>106</v>
      </c>
      <c r="E13" s="29">
        <v>108.15</v>
      </c>
      <c r="F13" s="29">
        <v>85.82</v>
      </c>
    </row>
    <row r="14" spans="1:6" ht="25.5" customHeight="1">
      <c r="A14" s="139" t="s">
        <v>51</v>
      </c>
      <c r="B14" s="29">
        <v>65.84</v>
      </c>
      <c r="C14" s="29">
        <v>68.56</v>
      </c>
      <c r="D14" s="29">
        <v>109.37</v>
      </c>
      <c r="E14" s="29">
        <v>94.83</v>
      </c>
      <c r="F14" s="29">
        <v>97.4</v>
      </c>
    </row>
    <row r="15" spans="1:6" s="11" customFormat="1">
      <c r="A15" s="111"/>
      <c r="B15" s="21"/>
      <c r="C15" s="21"/>
      <c r="D15" s="21"/>
      <c r="E15" s="21"/>
      <c r="F15" s="21"/>
    </row>
    <row r="16" spans="1:6" s="11" customFormat="1">
      <c r="A16" s="111" t="s">
        <v>218</v>
      </c>
      <c r="B16" s="21"/>
      <c r="C16" s="21"/>
      <c r="D16" s="21"/>
      <c r="E16" s="21"/>
      <c r="F16" s="21"/>
    </row>
    <row r="17" spans="1:6" s="11" customFormat="1">
      <c r="A17" s="111" t="s">
        <v>81</v>
      </c>
      <c r="B17" s="21"/>
      <c r="C17" s="21"/>
      <c r="D17" s="21"/>
      <c r="E17" s="21"/>
      <c r="F17" s="21"/>
    </row>
    <row r="19" spans="1:6">
      <c r="D19" s="155"/>
      <c r="E19" s="155"/>
      <c r="F19" s="155"/>
    </row>
  </sheetData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autoPageBreaks="0" fitToPage="1"/>
  </sheetPr>
  <dimension ref="A1:F24"/>
  <sheetViews>
    <sheetView view="pageBreakPreview" zoomScaleNormal="70" zoomScaleSheetLayoutView="100" workbookViewId="0"/>
  </sheetViews>
  <sheetFormatPr defaultColWidth="12.140625" defaultRowHeight="0" customHeight="1" zeroHeight="1"/>
  <cols>
    <col min="1" max="1" width="30.42578125" style="48" bestFit="1" customWidth="1"/>
    <col min="2" max="6" width="12.140625" style="48" customWidth="1"/>
    <col min="7" max="240" width="9.140625" style="48" customWidth="1"/>
    <col min="241" max="241" width="0.42578125" style="48" customWidth="1"/>
    <col min="242" max="242" width="30.42578125" style="48" bestFit="1" customWidth="1"/>
    <col min="243" max="16384" width="12.140625" style="48"/>
  </cols>
  <sheetData>
    <row r="1" spans="1:6" ht="15.75">
      <c r="A1" s="13" t="s">
        <v>87</v>
      </c>
    </row>
    <row r="2" spans="1:6" ht="12.75" customHeight="1">
      <c r="A2" s="10"/>
      <c r="B2" s="11"/>
      <c r="C2" s="11"/>
      <c r="D2" s="11"/>
      <c r="E2" s="11"/>
      <c r="F2" s="11"/>
    </row>
    <row r="3" spans="1:6" ht="12.75" customHeight="1" thickBot="1">
      <c r="A3" s="18"/>
      <c r="B3" s="19">
        <v>2015</v>
      </c>
      <c r="C3" s="19">
        <v>2016</v>
      </c>
      <c r="D3" s="19">
        <v>2017</v>
      </c>
      <c r="E3" s="19">
        <v>2018</v>
      </c>
      <c r="F3" s="19">
        <v>2019</v>
      </c>
    </row>
    <row r="4" spans="1:6" ht="12.75" customHeight="1">
      <c r="A4" s="16" t="s">
        <v>88</v>
      </c>
      <c r="B4" s="50">
        <v>3.9011</v>
      </c>
      <c r="C4" s="50">
        <v>4.1792999999999996</v>
      </c>
      <c r="D4" s="50">
        <v>3.48</v>
      </c>
      <c r="E4" s="50">
        <v>3.76</v>
      </c>
      <c r="F4" s="50">
        <v>3.8</v>
      </c>
    </row>
    <row r="5" spans="1:6" ht="12.75">
      <c r="A5" s="17" t="s">
        <v>89</v>
      </c>
      <c r="B5" s="50">
        <v>3.7729803149606327</v>
      </c>
      <c r="C5" s="50">
        <v>3.9434999999999998</v>
      </c>
      <c r="D5" s="50">
        <v>3.78</v>
      </c>
      <c r="E5" s="50">
        <v>3.61</v>
      </c>
      <c r="F5" s="50">
        <v>3.84</v>
      </c>
    </row>
    <row r="6" spans="1:6" ht="12.75">
      <c r="A6" s="17"/>
      <c r="B6" s="50"/>
      <c r="C6" s="50"/>
      <c r="D6" s="50"/>
      <c r="E6" s="50"/>
      <c r="F6" s="50"/>
    </row>
    <row r="7" spans="1:6" ht="12.75">
      <c r="A7" s="17" t="s">
        <v>90</v>
      </c>
      <c r="B7" s="50">
        <v>4.2614999999999998</v>
      </c>
      <c r="C7" s="50">
        <v>4.4240000000000004</v>
      </c>
      <c r="D7" s="50">
        <v>4.17</v>
      </c>
      <c r="E7" s="50">
        <v>4.3</v>
      </c>
      <c r="F7" s="50">
        <v>4.26</v>
      </c>
    </row>
    <row r="8" spans="1:6" ht="12.75">
      <c r="A8" s="17" t="s">
        <v>91</v>
      </c>
      <c r="B8" s="50">
        <v>4.1842897637795273</v>
      </c>
      <c r="C8" s="50">
        <v>4.3636999999999997</v>
      </c>
      <c r="D8" s="50">
        <v>4.26</v>
      </c>
      <c r="E8" s="50">
        <v>4.26</v>
      </c>
      <c r="F8" s="50">
        <v>4.3</v>
      </c>
    </row>
    <row r="9" spans="1:6" ht="12.75">
      <c r="A9" s="17"/>
      <c r="B9" s="50"/>
      <c r="C9" s="50"/>
      <c r="D9" s="50"/>
      <c r="E9" s="50"/>
      <c r="F9" s="50"/>
    </row>
    <row r="10" spans="1:6" ht="12.75">
      <c r="A10" s="17" t="s">
        <v>179</v>
      </c>
      <c r="B10" s="50">
        <v>1.0887</v>
      </c>
      <c r="C10" s="50">
        <v>1.0541</v>
      </c>
      <c r="D10" s="50">
        <v>1.1993</v>
      </c>
      <c r="E10" s="50">
        <v>1.145</v>
      </c>
      <c r="F10" s="50">
        <v>1.1234</v>
      </c>
    </row>
    <row r="11" spans="1:6" ht="12.75">
      <c r="A11" s="17" t="s">
        <v>180</v>
      </c>
      <c r="B11" s="50">
        <v>1.1100000000000001</v>
      </c>
      <c r="C11" s="50">
        <v>1.1066</v>
      </c>
      <c r="D11" s="50">
        <v>1.1299999999999999</v>
      </c>
      <c r="E11" s="50">
        <v>1.181</v>
      </c>
      <c r="F11" s="50">
        <v>1.1194999999999999</v>
      </c>
    </row>
    <row r="12" spans="1:6" ht="12.75">
      <c r="A12" s="17"/>
      <c r="B12" s="50"/>
      <c r="C12" s="50"/>
      <c r="D12" s="50"/>
      <c r="E12" s="50"/>
      <c r="F12" s="50"/>
    </row>
    <row r="13" spans="1:6" ht="12.75">
      <c r="A13" s="17" t="s">
        <v>92</v>
      </c>
      <c r="B13" s="50">
        <v>0.15770000000000001</v>
      </c>
      <c r="C13" s="50">
        <v>0.16370000000000001</v>
      </c>
      <c r="D13" s="50">
        <v>0.16</v>
      </c>
      <c r="E13" s="50">
        <v>0.17</v>
      </c>
      <c r="F13" s="50">
        <v>0.17</v>
      </c>
    </row>
    <row r="14" spans="1:6" ht="12.75">
      <c r="A14" s="17" t="s">
        <v>93</v>
      </c>
      <c r="B14" s="50">
        <v>0.15340511811023624</v>
      </c>
      <c r="C14" s="50">
        <v>0.16139999999999999</v>
      </c>
      <c r="D14" s="50">
        <v>0.16</v>
      </c>
      <c r="E14" s="50">
        <v>0.17</v>
      </c>
      <c r="F14" s="50">
        <v>0.17</v>
      </c>
    </row>
    <row r="15" spans="1:6" ht="12.75">
      <c r="A15" s="17"/>
      <c r="B15" s="50"/>
      <c r="C15" s="50"/>
      <c r="D15" s="50"/>
      <c r="E15" s="50"/>
      <c r="F15" s="50"/>
    </row>
    <row r="16" spans="1:6" ht="12.75">
      <c r="A16" s="17" t="s">
        <v>94</v>
      </c>
      <c r="B16" s="51">
        <v>2.8102</v>
      </c>
      <c r="C16" s="51">
        <v>3.0994999999999999</v>
      </c>
      <c r="D16" s="51">
        <v>2.78</v>
      </c>
      <c r="E16" s="51">
        <v>2.76</v>
      </c>
      <c r="F16" s="51">
        <v>2.91</v>
      </c>
    </row>
    <row r="17" spans="1:6" ht="12.75">
      <c r="A17" s="17" t="s">
        <v>95</v>
      </c>
      <c r="B17" s="51">
        <v>2.9517153543307075</v>
      </c>
      <c r="C17" s="51">
        <v>2.9771999999999998</v>
      </c>
      <c r="D17" s="51">
        <v>2.91</v>
      </c>
      <c r="E17" s="51">
        <v>2.79</v>
      </c>
      <c r="F17" s="51">
        <v>2.89</v>
      </c>
    </row>
    <row r="18" spans="1:6" ht="12.75">
      <c r="A18" s="17"/>
      <c r="B18" s="50"/>
      <c r="C18" s="50"/>
      <c r="D18" s="50"/>
      <c r="E18" s="50"/>
      <c r="F18" s="50"/>
    </row>
    <row r="19" spans="1:6" ht="12.75">
      <c r="A19" s="136" t="s">
        <v>214</v>
      </c>
    </row>
    <row r="20" spans="1:6" ht="12.75">
      <c r="A20" s="4"/>
      <c r="B20" s="4"/>
      <c r="C20" s="4"/>
      <c r="D20" s="4"/>
      <c r="E20" s="4"/>
      <c r="F20" s="4"/>
    </row>
    <row r="21" spans="1:6" ht="12.75"/>
    <row r="22" spans="1:6" ht="12.75"/>
    <row r="23" spans="1:6" ht="12.75"/>
    <row r="24" spans="1:6" ht="12.75"/>
  </sheetData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21"/>
  <sheetViews>
    <sheetView view="pageBreakPreview" zoomScaleNormal="100" zoomScaleSheetLayoutView="100" workbookViewId="0">
      <selection activeCell="L23" sqref="L23"/>
    </sheetView>
  </sheetViews>
  <sheetFormatPr defaultRowHeight="12.75"/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0.25">
      <c r="A4" s="1"/>
      <c r="B4" s="47" t="s">
        <v>169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 t="s">
        <v>0</v>
      </c>
    </row>
  </sheetData>
  <pageMargins left="0.7" right="0.7" top="0.75" bottom="0.75" header="0.3" footer="0.3"/>
  <pageSetup paperSize="9" scale="8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N34"/>
  <sheetViews>
    <sheetView showGridLines="0" view="pageBreakPreview" zoomScaleNormal="85" zoomScaleSheetLayoutView="100" workbookViewId="0"/>
  </sheetViews>
  <sheetFormatPr defaultRowHeight="0" customHeight="1" zeroHeight="1"/>
  <cols>
    <col min="1" max="1" width="44.140625" style="8" bestFit="1" customWidth="1"/>
    <col min="2" max="5" width="10.42578125" style="8" customWidth="1"/>
    <col min="6" max="16384" width="9.140625" style="8"/>
  </cols>
  <sheetData>
    <row r="1" spans="1:14" ht="15.75" customHeight="1">
      <c r="A1" s="13" t="s">
        <v>28</v>
      </c>
    </row>
    <row r="2" spans="1:14" ht="12.75" customHeight="1"/>
    <row r="3" spans="1:14" ht="13.5" thickBot="1">
      <c r="A3" s="18" t="s">
        <v>3</v>
      </c>
      <c r="B3" s="19">
        <v>2015</v>
      </c>
      <c r="C3" s="19" t="s">
        <v>184</v>
      </c>
      <c r="D3" s="19">
        <v>2016</v>
      </c>
      <c r="E3" s="19" t="s">
        <v>188</v>
      </c>
      <c r="F3" s="19">
        <v>2017</v>
      </c>
      <c r="G3" s="19" t="s">
        <v>192</v>
      </c>
      <c r="H3" s="19">
        <v>2018</v>
      </c>
      <c r="I3" s="19" t="s">
        <v>200</v>
      </c>
      <c r="J3" s="19">
        <v>2019</v>
      </c>
      <c r="K3" s="19" t="s">
        <v>210</v>
      </c>
    </row>
    <row r="4" spans="1:14" ht="12.75">
      <c r="A4" s="15" t="s">
        <v>5</v>
      </c>
      <c r="B4" s="12">
        <v>88336</v>
      </c>
      <c r="C4" s="12">
        <v>88336</v>
      </c>
      <c r="D4" s="12">
        <v>79553</v>
      </c>
      <c r="E4" s="12">
        <v>79553</v>
      </c>
      <c r="F4" s="12">
        <v>95364</v>
      </c>
      <c r="G4" s="12">
        <v>95364</v>
      </c>
      <c r="H4" s="12">
        <v>109706</v>
      </c>
      <c r="I4" s="12">
        <v>109706</v>
      </c>
      <c r="J4" s="12">
        <v>111203</v>
      </c>
      <c r="K4" s="12">
        <v>111203</v>
      </c>
    </row>
    <row r="5" spans="1:14" ht="12.75">
      <c r="A5" s="15" t="s">
        <v>29</v>
      </c>
      <c r="B5" s="12">
        <v>7745</v>
      </c>
      <c r="C5" s="12">
        <v>8738</v>
      </c>
      <c r="D5" s="12">
        <v>9557</v>
      </c>
      <c r="E5" s="12">
        <v>9412</v>
      </c>
      <c r="F5" s="12">
        <v>10279</v>
      </c>
      <c r="G5" s="12">
        <v>10448</v>
      </c>
      <c r="H5" s="12">
        <v>9028</v>
      </c>
      <c r="I5" s="12">
        <v>8324</v>
      </c>
      <c r="J5" s="12">
        <v>8993</v>
      </c>
      <c r="K5" s="12">
        <v>9172</v>
      </c>
      <c r="L5" s="40"/>
      <c r="M5" s="40"/>
      <c r="N5" s="40"/>
    </row>
    <row r="6" spans="1:14" ht="12.75">
      <c r="A6" s="15" t="s">
        <v>30</v>
      </c>
      <c r="B6" s="12">
        <v>-1510</v>
      </c>
      <c r="C6" s="12">
        <v>-1510</v>
      </c>
      <c r="D6" s="12">
        <v>85</v>
      </c>
      <c r="E6" s="12">
        <v>85</v>
      </c>
      <c r="F6" s="12">
        <v>799</v>
      </c>
      <c r="G6" s="12">
        <v>799</v>
      </c>
      <c r="H6" s="12">
        <v>860</v>
      </c>
      <c r="I6" s="12">
        <v>860</v>
      </c>
      <c r="J6" s="12">
        <v>-131</v>
      </c>
      <c r="K6" s="12">
        <v>-131</v>
      </c>
      <c r="M6" s="40"/>
    </row>
    <row r="7" spans="1:14" ht="12.75">
      <c r="A7" s="15" t="s">
        <v>6</v>
      </c>
      <c r="B7" s="12">
        <v>6235</v>
      </c>
      <c r="C7" s="12">
        <v>7228</v>
      </c>
      <c r="D7" s="12">
        <v>9642</v>
      </c>
      <c r="E7" s="12">
        <v>9497</v>
      </c>
      <c r="F7" s="12">
        <v>11078</v>
      </c>
      <c r="G7" s="12">
        <v>11247</v>
      </c>
      <c r="H7" s="12">
        <v>9888</v>
      </c>
      <c r="I7" s="12">
        <v>9184</v>
      </c>
      <c r="J7" s="12">
        <v>8862</v>
      </c>
      <c r="K7" s="12">
        <v>9041</v>
      </c>
      <c r="L7" s="40"/>
      <c r="M7" s="40"/>
      <c r="N7" s="40"/>
    </row>
    <row r="8" spans="1:14" ht="12.75">
      <c r="A8" s="15" t="s">
        <v>31</v>
      </c>
      <c r="B8" s="12">
        <v>1895</v>
      </c>
      <c r="C8" s="12">
        <v>1895</v>
      </c>
      <c r="D8" s="12">
        <v>2110</v>
      </c>
      <c r="E8" s="12">
        <v>2110</v>
      </c>
      <c r="F8" s="12">
        <v>2421</v>
      </c>
      <c r="G8" s="12">
        <v>2421</v>
      </c>
      <c r="H8" s="12">
        <v>2673</v>
      </c>
      <c r="I8" s="12">
        <v>2673</v>
      </c>
      <c r="J8" s="12">
        <v>3497</v>
      </c>
      <c r="K8" s="12">
        <v>3497</v>
      </c>
      <c r="M8" s="40"/>
    </row>
    <row r="9" spans="1:14" ht="12.75">
      <c r="A9" s="15" t="s">
        <v>32</v>
      </c>
      <c r="B9" s="12">
        <v>5850</v>
      </c>
      <c r="C9" s="12">
        <v>6843</v>
      </c>
      <c r="D9" s="12">
        <v>7447</v>
      </c>
      <c r="E9" s="12">
        <v>7302</v>
      </c>
      <c r="F9" s="12">
        <f>F5-F8</f>
        <v>7858</v>
      </c>
      <c r="G9" s="12">
        <f>G5-G8</f>
        <v>8027</v>
      </c>
      <c r="H9" s="12">
        <f>H5-H8</f>
        <v>6355</v>
      </c>
      <c r="I9" s="12">
        <f>I5-I8</f>
        <v>5651</v>
      </c>
      <c r="J9" s="12">
        <v>5496</v>
      </c>
      <c r="K9" s="12">
        <v>5675</v>
      </c>
      <c r="M9" s="40"/>
      <c r="N9" s="40"/>
    </row>
    <row r="10" spans="1:14" ht="12.75">
      <c r="A10" s="15" t="s">
        <v>7</v>
      </c>
      <c r="B10" s="12">
        <v>4340</v>
      </c>
      <c r="C10" s="12">
        <f>C9+C6</f>
        <v>5333</v>
      </c>
      <c r="D10" s="12">
        <v>7532</v>
      </c>
      <c r="E10" s="12">
        <v>7387</v>
      </c>
      <c r="F10" s="12">
        <f>F7-F8</f>
        <v>8657</v>
      </c>
      <c r="G10" s="12">
        <f>G7-G8</f>
        <v>8826</v>
      </c>
      <c r="H10" s="12">
        <f>H7-H8</f>
        <v>7215</v>
      </c>
      <c r="I10" s="12">
        <v>6511</v>
      </c>
      <c r="J10" s="12">
        <v>5365</v>
      </c>
      <c r="K10" s="12">
        <v>5544</v>
      </c>
      <c r="M10" s="40"/>
      <c r="N10" s="40"/>
    </row>
    <row r="11" spans="1:14" ht="12.75">
      <c r="A11" s="15" t="s">
        <v>33</v>
      </c>
      <c r="B11" s="159">
        <v>3233</v>
      </c>
      <c r="C11" s="159">
        <v>3233</v>
      </c>
      <c r="D11" s="159">
        <v>5740</v>
      </c>
      <c r="E11" s="159">
        <v>5740</v>
      </c>
      <c r="F11" s="159">
        <v>7173</v>
      </c>
      <c r="G11" s="159">
        <v>7173</v>
      </c>
      <c r="H11" s="159">
        <v>5604</v>
      </c>
      <c r="I11" s="159">
        <v>5604</v>
      </c>
      <c r="J11" s="159">
        <v>4298</v>
      </c>
      <c r="K11" s="159">
        <v>4298</v>
      </c>
      <c r="M11" s="40"/>
      <c r="N11" s="40"/>
    </row>
    <row r="12" spans="1:14" ht="12.75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4" ht="12.75">
      <c r="A13" s="9" t="s">
        <v>60</v>
      </c>
      <c r="B13" s="12">
        <v>48137</v>
      </c>
      <c r="C13" s="138" t="s">
        <v>187</v>
      </c>
      <c r="D13" s="12">
        <v>55559</v>
      </c>
      <c r="E13" s="138" t="s">
        <v>187</v>
      </c>
      <c r="F13" s="12">
        <v>60664</v>
      </c>
      <c r="G13" s="138" t="s">
        <v>187</v>
      </c>
      <c r="H13" s="12">
        <v>64141</v>
      </c>
      <c r="I13" s="138" t="s">
        <v>187</v>
      </c>
      <c r="J13" s="12">
        <v>71202</v>
      </c>
      <c r="K13" s="138" t="s">
        <v>187</v>
      </c>
    </row>
    <row r="14" spans="1:14" ht="12.75">
      <c r="A14" s="8" t="s">
        <v>4</v>
      </c>
      <c r="B14" s="12">
        <v>24244</v>
      </c>
      <c r="C14" s="138" t="s">
        <v>187</v>
      </c>
      <c r="D14" s="12">
        <v>29285</v>
      </c>
      <c r="E14" s="138" t="s">
        <v>187</v>
      </c>
      <c r="F14" s="12">
        <v>35211</v>
      </c>
      <c r="G14" s="138" t="s">
        <v>187</v>
      </c>
      <c r="H14" s="12">
        <v>35739</v>
      </c>
      <c r="I14" s="138" t="s">
        <v>187</v>
      </c>
      <c r="J14" s="12">
        <v>38607</v>
      </c>
      <c r="K14" s="138" t="s">
        <v>187</v>
      </c>
    </row>
    <row r="15" spans="1:14" ht="12.75">
      <c r="A15" s="9" t="s">
        <v>40</v>
      </c>
      <c r="B15" s="12">
        <v>6810</v>
      </c>
      <c r="C15" s="12">
        <v>6810</v>
      </c>
      <c r="D15" s="12">
        <v>3363</v>
      </c>
      <c r="E15" s="12">
        <v>3363</v>
      </c>
      <c r="F15" s="12">
        <v>761</v>
      </c>
      <c r="G15" s="12">
        <v>761</v>
      </c>
      <c r="H15" s="12">
        <v>5599</v>
      </c>
      <c r="I15" s="12">
        <v>5599</v>
      </c>
      <c r="J15" s="12">
        <v>2448</v>
      </c>
      <c r="K15" s="12">
        <v>2448</v>
      </c>
    </row>
    <row r="16" spans="1:14" ht="12.75">
      <c r="A16" s="156" t="s">
        <v>203</v>
      </c>
      <c r="B16" s="157">
        <v>28.1</v>
      </c>
      <c r="C16" s="158" t="s">
        <v>187</v>
      </c>
      <c r="D16" s="157">
        <v>11.5</v>
      </c>
      <c r="E16" s="158" t="s">
        <v>187</v>
      </c>
      <c r="F16" s="157">
        <v>2.2000000000000002</v>
      </c>
      <c r="G16" s="158" t="s">
        <v>187</v>
      </c>
      <c r="H16" s="157">
        <v>15.7</v>
      </c>
      <c r="I16" s="158" t="s">
        <v>187</v>
      </c>
      <c r="J16" s="157">
        <v>6.3</v>
      </c>
      <c r="K16" s="158" t="s">
        <v>187</v>
      </c>
    </row>
    <row r="17" spans="1:11" ht="12.75"/>
    <row r="18" spans="1:11" ht="12.75">
      <c r="A18" s="9" t="s">
        <v>163</v>
      </c>
      <c r="B18" s="12">
        <v>5354</v>
      </c>
      <c r="C18" s="12">
        <v>5354</v>
      </c>
      <c r="D18" s="12">
        <v>9331</v>
      </c>
      <c r="E18" s="12">
        <v>9331</v>
      </c>
      <c r="F18" s="12">
        <v>8050</v>
      </c>
      <c r="G18" s="12">
        <v>8050</v>
      </c>
      <c r="H18" s="12">
        <v>4980</v>
      </c>
      <c r="I18" s="12">
        <v>4980</v>
      </c>
      <c r="J18" s="12">
        <v>9319</v>
      </c>
      <c r="K18" s="12">
        <v>9319</v>
      </c>
    </row>
    <row r="19" spans="1:11" ht="12.75">
      <c r="A19" s="9" t="s">
        <v>164</v>
      </c>
      <c r="B19" s="12">
        <v>-4096</v>
      </c>
      <c r="C19" s="12">
        <v>-4096</v>
      </c>
      <c r="D19" s="12">
        <v>-4436</v>
      </c>
      <c r="E19" s="12">
        <v>-4436</v>
      </c>
      <c r="F19" s="12">
        <v>-3925</v>
      </c>
      <c r="G19" s="12">
        <v>-3925</v>
      </c>
      <c r="H19" s="12">
        <v>-3798</v>
      </c>
      <c r="I19" s="12">
        <v>-3798</v>
      </c>
      <c r="J19" s="12">
        <v>-3994</v>
      </c>
      <c r="K19" s="12">
        <v>-3994</v>
      </c>
    </row>
    <row r="20" spans="1:11" ht="12.75">
      <c r="A20" s="9" t="s">
        <v>165</v>
      </c>
      <c r="B20" s="12">
        <v>3183</v>
      </c>
      <c r="C20" s="12">
        <v>3183</v>
      </c>
      <c r="D20" s="12">
        <v>4673</v>
      </c>
      <c r="E20" s="12">
        <v>4673</v>
      </c>
      <c r="F20" s="12">
        <v>4602</v>
      </c>
      <c r="G20" s="12">
        <v>4602</v>
      </c>
      <c r="H20" s="12">
        <v>4280</v>
      </c>
      <c r="I20" s="12">
        <v>4280</v>
      </c>
      <c r="J20" s="12">
        <v>5457</v>
      </c>
      <c r="K20" s="12">
        <v>5457</v>
      </c>
    </row>
    <row r="21" spans="1:11" ht="12.75"/>
    <row r="22" spans="1:11" ht="12.75">
      <c r="A22" s="9" t="s">
        <v>207</v>
      </c>
    </row>
    <row r="23" spans="1:11" ht="12.75"/>
    <row r="24" spans="1:11" ht="12.75"/>
    <row r="25" spans="1:11" ht="12.75"/>
    <row r="26" spans="1:11" ht="12.75"/>
    <row r="27" spans="1:11" ht="12.75"/>
    <row r="28" spans="1:11" ht="12.75"/>
    <row r="29" spans="1:11" ht="12.75"/>
    <row r="30" spans="1:11" ht="12.75"/>
    <row r="31" spans="1:11" ht="12.75"/>
    <row r="32" spans="1:11" ht="12.75"/>
    <row r="33" ht="12.75"/>
    <row r="34" ht="12.75"/>
  </sheetData>
  <pageMargins left="0.75" right="0.75" top="0.49" bottom="1" header="0.5" footer="0.5"/>
  <pageSetup paperSize="9" scale="93" orientation="landscape" horizontalDpi="1200" verticalDpi="1200" r:id="rId1"/>
  <headerFooter alignWithMargins="0">
    <oddFooter>&amp;CStrona &amp;P z &amp;N&amp;RORLEN w liczbach ;  strona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K31"/>
  <sheetViews>
    <sheetView view="pageBreakPreview" zoomScaleNormal="100" zoomScaleSheetLayoutView="100" workbookViewId="0"/>
  </sheetViews>
  <sheetFormatPr defaultRowHeight="12.75"/>
  <cols>
    <col min="1" max="1" width="41.42578125" bestFit="1" customWidth="1"/>
    <col min="2" max="11" width="10.42578125" customWidth="1"/>
  </cols>
  <sheetData>
    <row r="1" spans="1:11" ht="15.75">
      <c r="A1" s="13" t="s">
        <v>80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>
      <c r="A2" s="15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>
      <c r="A3" s="15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ht="13.5" thickBot="1">
      <c r="A4" s="18" t="s">
        <v>3</v>
      </c>
      <c r="B4" s="19">
        <v>2015</v>
      </c>
      <c r="C4" s="19" t="s">
        <v>184</v>
      </c>
      <c r="D4" s="19">
        <v>2016</v>
      </c>
      <c r="E4" s="19" t="s">
        <v>188</v>
      </c>
      <c r="F4" s="19">
        <v>2017</v>
      </c>
      <c r="G4" s="19" t="s">
        <v>192</v>
      </c>
      <c r="H4" s="19">
        <v>2018</v>
      </c>
      <c r="I4" s="19" t="s">
        <v>200</v>
      </c>
      <c r="J4" s="19">
        <v>2019</v>
      </c>
      <c r="K4" s="19" t="s">
        <v>210</v>
      </c>
    </row>
    <row r="5" spans="1:11">
      <c r="A5" s="15" t="s">
        <v>77</v>
      </c>
      <c r="B5" s="12">
        <v>7745</v>
      </c>
      <c r="C5" s="12">
        <v>8738</v>
      </c>
      <c r="D5" s="12">
        <v>9557</v>
      </c>
      <c r="E5" s="12">
        <v>9412</v>
      </c>
      <c r="F5" s="12">
        <v>10279</v>
      </c>
      <c r="G5" s="12">
        <v>10448</v>
      </c>
      <c r="H5" s="12">
        <v>9028</v>
      </c>
      <c r="I5" s="12">
        <v>8324</v>
      </c>
      <c r="J5" s="12">
        <v>8993</v>
      </c>
      <c r="K5" s="12">
        <v>9172</v>
      </c>
    </row>
    <row r="6" spans="1:11">
      <c r="A6" s="15" t="s">
        <v>73</v>
      </c>
      <c r="B6" s="12">
        <v>7640</v>
      </c>
      <c r="C6" s="12">
        <v>7776</v>
      </c>
      <c r="D6" s="12">
        <v>8325</v>
      </c>
      <c r="E6" s="12">
        <v>8107</v>
      </c>
      <c r="F6" s="12">
        <v>8701</v>
      </c>
      <c r="G6" s="12">
        <v>8720</v>
      </c>
      <c r="H6" s="12">
        <v>6723</v>
      </c>
      <c r="I6" s="12">
        <v>6031</v>
      </c>
      <c r="J6" s="12">
        <v>6610</v>
      </c>
      <c r="K6" s="12">
        <v>6667</v>
      </c>
    </row>
    <row r="7" spans="1:11">
      <c r="A7" s="15" t="s">
        <v>74</v>
      </c>
      <c r="B7" s="12">
        <v>1539</v>
      </c>
      <c r="C7" s="12">
        <v>1539</v>
      </c>
      <c r="D7" s="12">
        <v>1794</v>
      </c>
      <c r="E7" s="12">
        <v>1801</v>
      </c>
      <c r="F7" s="12">
        <v>2038</v>
      </c>
      <c r="G7" s="12">
        <v>2049</v>
      </c>
      <c r="H7" s="12">
        <v>2767</v>
      </c>
      <c r="I7" s="12">
        <v>2781</v>
      </c>
      <c r="J7" s="12">
        <v>3061</v>
      </c>
      <c r="K7" s="12">
        <v>3045</v>
      </c>
    </row>
    <row r="8" spans="1:11">
      <c r="A8" s="15" t="s">
        <v>75</v>
      </c>
      <c r="B8" s="12">
        <v>-808</v>
      </c>
      <c r="C8" s="12">
        <v>44</v>
      </c>
      <c r="D8" s="12">
        <v>182</v>
      </c>
      <c r="E8" s="12">
        <v>255</v>
      </c>
      <c r="F8" s="12">
        <v>153</v>
      </c>
      <c r="G8" s="12">
        <v>293</v>
      </c>
      <c r="H8" s="12">
        <v>287</v>
      </c>
      <c r="I8" s="12">
        <v>305</v>
      </c>
      <c r="J8" s="12">
        <v>164</v>
      </c>
      <c r="K8" s="12">
        <v>295</v>
      </c>
    </row>
    <row r="9" spans="1:11">
      <c r="A9" s="15" t="s">
        <v>76</v>
      </c>
      <c r="B9" s="12">
        <v>-626</v>
      </c>
      <c r="C9" s="12">
        <v>-621</v>
      </c>
      <c r="D9" s="12">
        <v>-744</v>
      </c>
      <c r="E9" s="12">
        <v>-751</v>
      </c>
      <c r="F9" s="12">
        <v>-613</v>
      </c>
      <c r="G9" s="12">
        <v>-614</v>
      </c>
      <c r="H9" s="12">
        <v>-749</v>
      </c>
      <c r="I9" s="12">
        <v>-793</v>
      </c>
      <c r="J9" s="12">
        <v>-842</v>
      </c>
      <c r="K9" s="12">
        <v>-835</v>
      </c>
    </row>
    <row r="10" spans="1:11">
      <c r="A10" s="15"/>
      <c r="B10" s="12"/>
      <c r="C10" s="12"/>
      <c r="D10" s="12"/>
      <c r="E10" s="12"/>
      <c r="F10" s="12"/>
      <c r="G10" s="12"/>
      <c r="H10" s="12"/>
      <c r="I10" s="12"/>
      <c r="J10" s="12"/>
      <c r="K10" s="12"/>
    </row>
    <row r="11" spans="1:11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</row>
    <row r="12" spans="1:11">
      <c r="A12" s="15"/>
      <c r="B12" s="12"/>
      <c r="C12" s="12"/>
      <c r="D12" s="12"/>
      <c r="E12" s="12"/>
      <c r="F12" s="12"/>
      <c r="G12" s="12"/>
      <c r="H12" s="12"/>
      <c r="I12" s="12"/>
      <c r="J12" s="12"/>
      <c r="K12" s="12"/>
    </row>
    <row r="13" spans="1:11" ht="13.5" thickBot="1">
      <c r="A13" s="18" t="s">
        <v>3</v>
      </c>
      <c r="B13" s="19">
        <v>2015</v>
      </c>
      <c r="C13" s="19" t="s">
        <v>184</v>
      </c>
      <c r="D13" s="19">
        <v>2016</v>
      </c>
      <c r="E13" s="19" t="s">
        <v>188</v>
      </c>
      <c r="F13" s="19">
        <v>2017</v>
      </c>
      <c r="G13" s="19" t="s">
        <v>192</v>
      </c>
      <c r="H13" s="19">
        <v>2018</v>
      </c>
      <c r="I13" s="19" t="s">
        <v>200</v>
      </c>
      <c r="J13" s="19">
        <v>2019</v>
      </c>
      <c r="K13" s="19" t="s">
        <v>210</v>
      </c>
    </row>
    <row r="14" spans="1:11">
      <c r="A14" s="15" t="s">
        <v>78</v>
      </c>
      <c r="B14" s="12">
        <v>1895</v>
      </c>
      <c r="C14" s="12">
        <v>1895</v>
      </c>
      <c r="D14" s="12">
        <v>2110</v>
      </c>
      <c r="E14" s="12">
        <v>2110</v>
      </c>
      <c r="F14" s="12">
        <v>2421</v>
      </c>
      <c r="G14" s="12">
        <v>2421</v>
      </c>
      <c r="H14" s="12">
        <v>2673</v>
      </c>
      <c r="I14" s="12">
        <v>2673</v>
      </c>
      <c r="J14" s="12">
        <v>3497</v>
      </c>
      <c r="K14" s="12">
        <v>3497</v>
      </c>
    </row>
    <row r="15" spans="1:11">
      <c r="A15" s="15" t="s">
        <v>73</v>
      </c>
      <c r="B15" s="12">
        <v>1269</v>
      </c>
      <c r="C15" s="12">
        <v>1269</v>
      </c>
      <c r="D15" s="12">
        <v>1317</v>
      </c>
      <c r="E15" s="12">
        <v>1317</v>
      </c>
      <c r="F15" s="12">
        <v>1568</v>
      </c>
      <c r="G15" s="12">
        <v>1568</v>
      </c>
      <c r="H15" s="12">
        <v>1791</v>
      </c>
      <c r="I15" s="12">
        <v>1791</v>
      </c>
      <c r="J15" s="12">
        <v>2380</v>
      </c>
      <c r="K15" s="12">
        <v>2380</v>
      </c>
    </row>
    <row r="16" spans="1:11">
      <c r="A16" s="15" t="s">
        <v>74</v>
      </c>
      <c r="B16" s="12">
        <v>368</v>
      </c>
      <c r="C16" s="12">
        <v>368</v>
      </c>
      <c r="D16" s="12">
        <v>392</v>
      </c>
      <c r="E16" s="12">
        <v>392</v>
      </c>
      <c r="F16" s="12">
        <v>422</v>
      </c>
      <c r="G16" s="12">
        <v>422</v>
      </c>
      <c r="H16" s="12">
        <v>461</v>
      </c>
      <c r="I16" s="12">
        <v>461</v>
      </c>
      <c r="J16" s="12">
        <v>630</v>
      </c>
      <c r="K16" s="12">
        <v>630</v>
      </c>
    </row>
    <row r="17" spans="1:11">
      <c r="A17" s="15" t="s">
        <v>75</v>
      </c>
      <c r="B17" s="12">
        <v>173</v>
      </c>
      <c r="C17" s="12">
        <v>173</v>
      </c>
      <c r="D17" s="12">
        <v>301</v>
      </c>
      <c r="E17" s="12">
        <v>301</v>
      </c>
      <c r="F17" s="12">
        <v>318</v>
      </c>
      <c r="G17" s="12">
        <v>318</v>
      </c>
      <c r="H17" s="12">
        <v>308</v>
      </c>
      <c r="I17" s="12">
        <v>308</v>
      </c>
      <c r="J17" s="12">
        <v>319</v>
      </c>
      <c r="K17" s="12">
        <v>319</v>
      </c>
    </row>
    <row r="18" spans="1:11">
      <c r="A18" s="15" t="s">
        <v>76</v>
      </c>
      <c r="B18" s="12">
        <v>85</v>
      </c>
      <c r="C18" s="12">
        <v>85</v>
      </c>
      <c r="D18" s="12">
        <v>100</v>
      </c>
      <c r="E18" s="12">
        <v>100</v>
      </c>
      <c r="F18" s="12">
        <v>113</v>
      </c>
      <c r="G18" s="12">
        <v>113</v>
      </c>
      <c r="H18" s="12">
        <v>113</v>
      </c>
      <c r="I18" s="12">
        <v>113</v>
      </c>
      <c r="J18" s="12">
        <v>168</v>
      </c>
      <c r="K18" s="12">
        <v>168</v>
      </c>
    </row>
    <row r="19" spans="1:11">
      <c r="A19" s="15"/>
      <c r="B19" s="12"/>
      <c r="C19" s="12"/>
      <c r="D19" s="12"/>
      <c r="E19" s="12"/>
      <c r="F19" s="12"/>
      <c r="G19" s="12"/>
      <c r="H19" s="12"/>
      <c r="I19" s="12"/>
      <c r="J19" s="12"/>
      <c r="K19" s="12"/>
    </row>
    <row r="20" spans="1:11">
      <c r="A20" s="15"/>
      <c r="B20" s="12"/>
      <c r="C20" s="12"/>
      <c r="D20" s="12"/>
      <c r="E20" s="12"/>
      <c r="F20" s="12"/>
      <c r="G20" s="12"/>
      <c r="H20" s="12"/>
      <c r="I20" s="12"/>
      <c r="J20" s="12"/>
      <c r="K20" s="12"/>
    </row>
    <row r="21" spans="1:11">
      <c r="A21" s="15"/>
      <c r="B21" s="12"/>
      <c r="C21" s="12"/>
      <c r="D21" s="12"/>
      <c r="E21" s="12"/>
      <c r="F21" s="12"/>
      <c r="G21" s="12"/>
      <c r="H21" s="12"/>
      <c r="I21" s="12"/>
      <c r="J21" s="12"/>
      <c r="K21" s="12"/>
    </row>
    <row r="22" spans="1:11" ht="13.5" thickBot="1">
      <c r="A22" s="18" t="s">
        <v>3</v>
      </c>
      <c r="B22" s="19">
        <v>2015</v>
      </c>
      <c r="C22" s="19" t="s">
        <v>184</v>
      </c>
      <c r="D22" s="19">
        <v>2016</v>
      </c>
      <c r="E22" s="19" t="s">
        <v>188</v>
      </c>
      <c r="F22" s="19">
        <v>2017</v>
      </c>
      <c r="G22" s="19" t="s">
        <v>192</v>
      </c>
      <c r="H22" s="19">
        <v>2018</v>
      </c>
      <c r="I22" s="19" t="s">
        <v>200</v>
      </c>
      <c r="J22" s="19">
        <v>2019</v>
      </c>
      <c r="K22" s="19" t="s">
        <v>210</v>
      </c>
    </row>
    <row r="23" spans="1:11">
      <c r="A23" s="15" t="s">
        <v>79</v>
      </c>
      <c r="B23" s="12">
        <v>3183</v>
      </c>
      <c r="C23" s="12">
        <v>3183</v>
      </c>
      <c r="D23" s="12">
        <v>4673</v>
      </c>
      <c r="E23" s="12">
        <v>4673</v>
      </c>
      <c r="F23" s="12">
        <v>4602</v>
      </c>
      <c r="G23" s="12">
        <v>4602</v>
      </c>
      <c r="H23" s="12">
        <v>4280</v>
      </c>
      <c r="I23" s="12">
        <v>4280</v>
      </c>
      <c r="J23" s="12">
        <v>5457</v>
      </c>
      <c r="K23" s="12">
        <v>5457</v>
      </c>
    </row>
    <row r="24" spans="1:11">
      <c r="A24" s="15" t="s">
        <v>73</v>
      </c>
      <c r="B24" s="12">
        <v>2242</v>
      </c>
      <c r="C24" s="12">
        <v>2242</v>
      </c>
      <c r="D24" s="12">
        <v>3533</v>
      </c>
      <c r="E24" s="12">
        <v>3533</v>
      </c>
      <c r="F24" s="12">
        <v>2925</v>
      </c>
      <c r="G24" s="12">
        <v>2925</v>
      </c>
      <c r="H24" s="12">
        <v>2451</v>
      </c>
      <c r="I24" s="12">
        <v>2451</v>
      </c>
      <c r="J24" s="12">
        <v>2989</v>
      </c>
      <c r="K24" s="12">
        <v>2989</v>
      </c>
    </row>
    <row r="25" spans="1:11">
      <c r="A25" s="15" t="s">
        <v>74</v>
      </c>
      <c r="B25" s="12">
        <v>448</v>
      </c>
      <c r="C25" s="12">
        <v>448</v>
      </c>
      <c r="D25" s="12">
        <v>479</v>
      </c>
      <c r="E25" s="12">
        <v>479</v>
      </c>
      <c r="F25" s="12">
        <v>678</v>
      </c>
      <c r="G25" s="12">
        <v>678</v>
      </c>
      <c r="H25" s="12">
        <v>832</v>
      </c>
      <c r="I25" s="12">
        <v>832</v>
      </c>
      <c r="J25" s="12">
        <v>1391</v>
      </c>
      <c r="K25" s="12">
        <v>1391</v>
      </c>
    </row>
    <row r="26" spans="1:11">
      <c r="A26" s="15" t="s">
        <v>75</v>
      </c>
      <c r="B26" s="12">
        <v>288</v>
      </c>
      <c r="C26" s="12">
        <v>288</v>
      </c>
      <c r="D26" s="12">
        <v>525</v>
      </c>
      <c r="E26" s="12">
        <v>525</v>
      </c>
      <c r="F26" s="12">
        <v>778</v>
      </c>
      <c r="G26" s="12">
        <v>778</v>
      </c>
      <c r="H26" s="12">
        <v>740</v>
      </c>
      <c r="I26" s="12">
        <v>740</v>
      </c>
      <c r="J26" s="12">
        <v>632</v>
      </c>
      <c r="K26" s="12">
        <v>632</v>
      </c>
    </row>
    <row r="27" spans="1:11">
      <c r="A27" s="15" t="s">
        <v>76</v>
      </c>
      <c r="B27" s="12">
        <v>205</v>
      </c>
      <c r="C27" s="12">
        <v>205</v>
      </c>
      <c r="D27" s="12">
        <v>136</v>
      </c>
      <c r="E27" s="12">
        <v>136</v>
      </c>
      <c r="F27" s="12">
        <v>221</v>
      </c>
      <c r="G27" s="12">
        <v>221</v>
      </c>
      <c r="H27" s="12">
        <v>257</v>
      </c>
      <c r="I27" s="12">
        <v>257</v>
      </c>
      <c r="J27" s="12">
        <v>445</v>
      </c>
      <c r="K27" s="12">
        <v>445</v>
      </c>
    </row>
    <row r="28" spans="1:11">
      <c r="A28" s="15"/>
      <c r="B28" s="12"/>
      <c r="C28" s="12"/>
      <c r="D28" s="12"/>
      <c r="E28" s="12"/>
      <c r="F28" s="12"/>
      <c r="G28" s="12"/>
      <c r="H28" s="12"/>
      <c r="I28" s="12"/>
      <c r="J28" s="12"/>
      <c r="K28" s="12"/>
    </row>
    <row r="29" spans="1:11">
      <c r="A29" s="9" t="s">
        <v>207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11">
      <c r="A30" s="15"/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>
      <c r="A31" s="15"/>
      <c r="B31" s="12"/>
      <c r="C31" s="12"/>
      <c r="D31" s="12"/>
      <c r="E31" s="12"/>
      <c r="F31" s="12"/>
      <c r="G31" s="12"/>
      <c r="H31" s="12"/>
      <c r="I31" s="12"/>
      <c r="J31" s="12"/>
      <c r="K31" s="12"/>
    </row>
  </sheetData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S31"/>
  <sheetViews>
    <sheetView view="pageBreakPreview" zoomScaleNormal="100" zoomScaleSheetLayoutView="100" workbookViewId="0"/>
  </sheetViews>
  <sheetFormatPr defaultRowHeight="12.75"/>
  <cols>
    <col min="1" max="1" width="44.28515625" customWidth="1"/>
  </cols>
  <sheetData>
    <row r="1" spans="1:19" ht="15.75">
      <c r="A1" s="13" t="s">
        <v>166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19" ht="14.25" thickBot="1">
      <c r="A3" s="100" t="s">
        <v>0</v>
      </c>
      <c r="B3" s="11"/>
      <c r="C3" s="163" t="s">
        <v>53</v>
      </c>
      <c r="D3" s="163"/>
      <c r="E3" s="163"/>
      <c r="F3" s="163"/>
      <c r="G3" s="163"/>
      <c r="I3" s="163" t="s">
        <v>56</v>
      </c>
      <c r="J3" s="163"/>
      <c r="K3" s="163"/>
      <c r="L3" s="163"/>
      <c r="M3" s="163"/>
      <c r="O3" s="163" t="s">
        <v>55</v>
      </c>
      <c r="P3" s="163"/>
      <c r="Q3" s="163"/>
      <c r="R3" s="163"/>
      <c r="S3" s="163"/>
    </row>
    <row r="4" spans="1:19">
      <c r="A4" s="101"/>
      <c r="B4" s="102"/>
      <c r="C4" s="102">
        <v>2015</v>
      </c>
      <c r="D4" s="102">
        <v>2016</v>
      </c>
      <c r="E4" s="102">
        <v>2017</v>
      </c>
      <c r="F4" s="102">
        <v>2018</v>
      </c>
      <c r="G4" s="102">
        <v>2019</v>
      </c>
      <c r="H4" s="11"/>
      <c r="I4" s="102">
        <v>2015</v>
      </c>
      <c r="J4" s="102">
        <v>2016</v>
      </c>
      <c r="K4" s="102">
        <v>2017</v>
      </c>
      <c r="L4" s="102">
        <v>2018</v>
      </c>
      <c r="M4" s="102">
        <v>2019</v>
      </c>
      <c r="N4" s="11"/>
      <c r="O4" s="102">
        <v>2015</v>
      </c>
      <c r="P4" s="102">
        <v>2016</v>
      </c>
      <c r="Q4" s="102">
        <v>2017</v>
      </c>
      <c r="R4" s="102">
        <v>2018</v>
      </c>
      <c r="S4" s="102">
        <v>2019</v>
      </c>
    </row>
    <row r="5" spans="1:19" ht="13.5">
      <c r="A5" s="103" t="s">
        <v>193</v>
      </c>
      <c r="B5" s="104" t="s">
        <v>194</v>
      </c>
      <c r="C5" s="105">
        <v>4651</v>
      </c>
      <c r="D5" s="105">
        <v>4786</v>
      </c>
      <c r="E5" s="105">
        <v>4980</v>
      </c>
      <c r="F5" s="105">
        <v>5250</v>
      </c>
      <c r="G5" s="105">
        <v>5447</v>
      </c>
      <c r="H5" s="11"/>
      <c r="I5" s="105">
        <v>3831</v>
      </c>
      <c r="J5" s="105">
        <v>4576</v>
      </c>
      <c r="K5" s="105">
        <v>4720</v>
      </c>
      <c r="L5" s="105">
        <v>4835</v>
      </c>
      <c r="M5" s="105">
        <v>4913</v>
      </c>
      <c r="N5" s="11"/>
      <c r="O5" s="105">
        <v>1569</v>
      </c>
      <c r="P5" s="105">
        <v>1582</v>
      </c>
      <c r="Q5" s="105">
        <v>1612</v>
      </c>
      <c r="R5" s="105">
        <v>1631</v>
      </c>
      <c r="S5" s="105">
        <v>1429</v>
      </c>
    </row>
    <row r="6" spans="1:19" ht="13.5">
      <c r="A6" s="106"/>
      <c r="B6" s="106"/>
      <c r="C6" s="107"/>
      <c r="D6" s="107"/>
      <c r="E6" s="107"/>
      <c r="F6" s="107"/>
      <c r="G6" s="107"/>
      <c r="H6" s="11"/>
      <c r="I6" s="107"/>
      <c r="J6" s="107"/>
      <c r="K6" s="107"/>
      <c r="L6" s="107"/>
      <c r="M6" s="107"/>
      <c r="N6" s="11"/>
      <c r="O6" s="107"/>
      <c r="P6" s="107"/>
      <c r="Q6" s="107"/>
      <c r="R6" s="107"/>
      <c r="S6" s="107"/>
    </row>
    <row r="7" spans="1:19" ht="13.5">
      <c r="A7" s="103" t="s">
        <v>59</v>
      </c>
      <c r="B7" s="104" t="s">
        <v>3</v>
      </c>
      <c r="C7" s="108">
        <v>60466</v>
      </c>
      <c r="D7" s="108">
        <v>53633</v>
      </c>
      <c r="E7" s="108">
        <v>70012</v>
      </c>
      <c r="F7" s="108">
        <v>86997</v>
      </c>
      <c r="G7" s="108">
        <v>89049</v>
      </c>
      <c r="H7" s="11"/>
      <c r="I7" s="108">
        <v>16669</v>
      </c>
      <c r="J7" s="108">
        <v>14179</v>
      </c>
      <c r="K7" s="108">
        <v>19811</v>
      </c>
      <c r="L7" s="108">
        <v>21745</v>
      </c>
      <c r="M7" s="108">
        <v>21582</v>
      </c>
      <c r="N7" s="11"/>
      <c r="O7" s="108">
        <v>15578</v>
      </c>
      <c r="P7" s="108">
        <v>14279</v>
      </c>
      <c r="Q7" s="108">
        <v>17042</v>
      </c>
      <c r="R7" s="108">
        <v>20093</v>
      </c>
      <c r="S7" s="108">
        <v>19676</v>
      </c>
    </row>
    <row r="8" spans="1:19" ht="13.5">
      <c r="A8" s="109" t="s">
        <v>204</v>
      </c>
      <c r="B8" s="104" t="s">
        <v>3</v>
      </c>
      <c r="C8" s="108">
        <v>4376</v>
      </c>
      <c r="D8" s="108">
        <v>4851</v>
      </c>
      <c r="E8" s="108">
        <v>5332</v>
      </c>
      <c r="F8" s="108">
        <v>5025</v>
      </c>
      <c r="G8" s="108">
        <v>5972</v>
      </c>
      <c r="H8" s="11"/>
      <c r="I8" s="108">
        <v>1764</v>
      </c>
      <c r="J8" s="108">
        <v>1652</v>
      </c>
      <c r="K8" s="108">
        <v>2394</v>
      </c>
      <c r="L8" s="108">
        <v>1454</v>
      </c>
      <c r="M8" s="108">
        <v>975</v>
      </c>
      <c r="N8" s="11"/>
      <c r="O8" s="108">
        <v>1073</v>
      </c>
      <c r="P8" s="108">
        <v>1093</v>
      </c>
      <c r="Q8" s="108">
        <v>1074</v>
      </c>
      <c r="R8" s="108">
        <v>201</v>
      </c>
      <c r="S8" s="108">
        <v>419</v>
      </c>
    </row>
    <row r="9" spans="1:19" ht="13.5">
      <c r="A9" s="109" t="s">
        <v>6</v>
      </c>
      <c r="B9" s="104" t="s">
        <v>3</v>
      </c>
      <c r="C9" s="105">
        <v>2869</v>
      </c>
      <c r="D9" s="105">
        <v>5011</v>
      </c>
      <c r="E9" s="105">
        <v>6028</v>
      </c>
      <c r="F9" s="105">
        <v>5989</v>
      </c>
      <c r="G9" s="105">
        <v>5818</v>
      </c>
      <c r="H9" s="11"/>
      <c r="I9" s="107">
        <v>1615</v>
      </c>
      <c r="J9" s="105">
        <v>1939</v>
      </c>
      <c r="K9" s="105">
        <v>2408</v>
      </c>
      <c r="L9" s="105">
        <v>2079</v>
      </c>
      <c r="M9" s="105">
        <v>938</v>
      </c>
      <c r="N9" s="11"/>
      <c r="O9" s="107">
        <v>1102</v>
      </c>
      <c r="P9" s="105">
        <v>1006</v>
      </c>
      <c r="Q9" s="105">
        <v>1142</v>
      </c>
      <c r="R9" s="105">
        <v>192</v>
      </c>
      <c r="S9" s="105">
        <v>427</v>
      </c>
    </row>
    <row r="10" spans="1:19" ht="13.5">
      <c r="A10" s="109" t="s">
        <v>33</v>
      </c>
      <c r="B10" s="104" t="s">
        <v>3</v>
      </c>
      <c r="C10" s="105">
        <v>1048</v>
      </c>
      <c r="D10" s="105">
        <v>5364</v>
      </c>
      <c r="E10" s="105">
        <v>6102</v>
      </c>
      <c r="F10" s="105">
        <v>5434</v>
      </c>
      <c r="G10" s="105">
        <v>4813</v>
      </c>
      <c r="H10" s="11"/>
      <c r="I10" s="107">
        <v>1072</v>
      </c>
      <c r="J10" s="105">
        <v>1308</v>
      </c>
      <c r="K10" s="105">
        <v>1403</v>
      </c>
      <c r="L10" s="105">
        <v>1406</v>
      </c>
      <c r="M10" s="105">
        <v>105</v>
      </c>
      <c r="N10" s="11"/>
      <c r="O10" s="107">
        <v>888</v>
      </c>
      <c r="P10" s="105">
        <v>944</v>
      </c>
      <c r="Q10" s="105">
        <v>908</v>
      </c>
      <c r="R10" s="105">
        <v>97</v>
      </c>
      <c r="S10" s="105">
        <v>290</v>
      </c>
    </row>
    <row r="11" spans="1:19" ht="13.5">
      <c r="A11" s="103" t="s">
        <v>4</v>
      </c>
      <c r="B11" s="104" t="s">
        <v>3</v>
      </c>
      <c r="C11" s="105">
        <v>17846</v>
      </c>
      <c r="D11" s="105">
        <v>22168</v>
      </c>
      <c r="E11" s="105">
        <v>27565</v>
      </c>
      <c r="F11" s="105">
        <v>31634</v>
      </c>
      <c r="G11" s="105">
        <v>34924</v>
      </c>
      <c r="H11" s="11"/>
      <c r="I11" s="105">
        <v>5571</v>
      </c>
      <c r="J11" s="105">
        <v>6794</v>
      </c>
      <c r="K11" s="105">
        <v>8123</v>
      </c>
      <c r="L11" s="105">
        <v>9811</v>
      </c>
      <c r="M11" s="105">
        <v>9867</v>
      </c>
      <c r="N11" s="11"/>
      <c r="O11" s="105">
        <v>1206</v>
      </c>
      <c r="P11" s="105">
        <v>1639</v>
      </c>
      <c r="Q11" s="105">
        <v>1692</v>
      </c>
      <c r="R11" s="105">
        <v>1961</v>
      </c>
      <c r="S11" s="105">
        <v>2233</v>
      </c>
    </row>
    <row r="12" spans="1:19" ht="13.5">
      <c r="A12" s="103" t="s">
        <v>60</v>
      </c>
      <c r="B12" s="104" t="s">
        <v>3</v>
      </c>
      <c r="C12" s="105">
        <v>36981</v>
      </c>
      <c r="D12" s="105">
        <v>43072</v>
      </c>
      <c r="E12" s="105">
        <v>49352</v>
      </c>
      <c r="F12" s="105">
        <v>54797</v>
      </c>
      <c r="G12" s="105">
        <v>60276</v>
      </c>
      <c r="H12" s="11"/>
      <c r="I12" s="105">
        <v>8576</v>
      </c>
      <c r="J12" s="105">
        <v>11215</v>
      </c>
      <c r="K12" s="105">
        <v>12361</v>
      </c>
      <c r="L12" s="105">
        <v>14683</v>
      </c>
      <c r="M12" s="105">
        <v>15696</v>
      </c>
      <c r="N12" s="11"/>
      <c r="O12" s="105">
        <v>2291</v>
      </c>
      <c r="P12" s="105">
        <v>3485</v>
      </c>
      <c r="Q12" s="105">
        <v>3994</v>
      </c>
      <c r="R12" s="105">
        <v>3688</v>
      </c>
      <c r="S12" s="105">
        <v>4078</v>
      </c>
    </row>
    <row r="13" spans="1:19">
      <c r="A13" s="110" t="s">
        <v>61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19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19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ht="12.75" customHeight="1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>
      <c r="A20" s="1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>
      <c r="A21" s="1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>
      <c r="A22" s="1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>
      <c r="A23" s="1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>
      <c r="A24" s="1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>
      <c r="A25" s="1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9">
      <c r="A26" s="1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9">
      <c r="A27" s="1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</row>
    <row r="28" spans="1:19">
      <c r="A28" s="1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</row>
    <row r="29" spans="1:19">
      <c r="A29" s="1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9">
      <c r="A30" s="1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9">
      <c r="A31" s="1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</sheetData>
  <mergeCells count="3">
    <mergeCell ref="C3:G3"/>
    <mergeCell ref="I3:M3"/>
    <mergeCell ref="O3:S3"/>
  </mergeCells>
  <pageMargins left="0.7" right="0.7" top="0.75" bottom="0.75" header="0.3" footer="0.3"/>
  <pageSetup paperSize="9" scale="3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Zakresy nazwane</vt:lpstr>
      </vt:variant>
      <vt:variant>
        <vt:i4>28</vt:i4>
      </vt:variant>
    </vt:vector>
  </HeadingPairs>
  <TitlesOfParts>
    <vt:vector size="55" baseType="lpstr">
      <vt:lpstr>Okładka</vt:lpstr>
      <vt:lpstr>Spis_treści</vt:lpstr>
      <vt:lpstr>Kim jesteśmy (1)</vt:lpstr>
      <vt:lpstr>Kim jesteśmy (2)</vt:lpstr>
      <vt:lpstr>Akcjonariat</vt:lpstr>
      <vt:lpstr>Dane finansowe</vt:lpstr>
      <vt:lpstr>Podstawowe dane finansowe</vt:lpstr>
      <vt:lpstr>EBITDA LIFO, CAPEX po segm</vt:lpstr>
      <vt:lpstr>Wybrane spółki</vt:lpstr>
      <vt:lpstr>Przychody po krajach</vt:lpstr>
      <vt:lpstr>Dane operacyjne</vt:lpstr>
      <vt:lpstr>ropa i uzyski</vt:lpstr>
      <vt:lpstr>prod.wol.</vt:lpstr>
      <vt:lpstr>sprz.wol.</vt:lpstr>
      <vt:lpstr>struktura sprzed wol</vt:lpstr>
      <vt:lpstr>stacje paliw</vt:lpstr>
      <vt:lpstr>zatrud</vt:lpstr>
      <vt:lpstr>Dane rynkowe</vt:lpstr>
      <vt:lpstr>mapa regionu</vt:lpstr>
      <vt:lpstr>wskaźniki</vt:lpstr>
      <vt:lpstr>kursy walut</vt:lpstr>
      <vt:lpstr>MMD</vt:lpstr>
      <vt:lpstr>marże crack</vt:lpstr>
      <vt:lpstr>cena ropy Brent</vt:lpstr>
      <vt:lpstr>dyferencjał BU</vt:lpstr>
      <vt:lpstr>tabela_przeliczeniowa</vt:lpstr>
      <vt:lpstr>kontakty</vt:lpstr>
      <vt:lpstr>'Wybrane spółki'!FWT_PKN</vt:lpstr>
      <vt:lpstr>Akcjonariat!Obszar_wydruku</vt:lpstr>
      <vt:lpstr>'cena ropy Brent'!Obszar_wydruku</vt:lpstr>
      <vt:lpstr>'Dane finansowe'!Obszar_wydruku</vt:lpstr>
      <vt:lpstr>'Dane operacyjne'!Obszar_wydruku</vt:lpstr>
      <vt:lpstr>'Dane rynkowe'!Obszar_wydruku</vt:lpstr>
      <vt:lpstr>'dyferencjał BU'!Obszar_wydruku</vt:lpstr>
      <vt:lpstr>'EBITDA LIFO, CAPEX po segm'!Obszar_wydruku</vt:lpstr>
      <vt:lpstr>'Kim jesteśmy (1)'!Obszar_wydruku</vt:lpstr>
      <vt:lpstr>'Kim jesteśmy (2)'!Obszar_wydruku</vt:lpstr>
      <vt:lpstr>kontakty!Obszar_wydruku</vt:lpstr>
      <vt:lpstr>'kursy walut'!Obszar_wydruku</vt:lpstr>
      <vt:lpstr>'mapa regionu'!Obszar_wydruku</vt:lpstr>
      <vt:lpstr>'marże crack'!Obszar_wydruku</vt:lpstr>
      <vt:lpstr>MMD!Obszar_wydruku</vt:lpstr>
      <vt:lpstr>Okładka!Obszar_wydruku</vt:lpstr>
      <vt:lpstr>'Podstawowe dane finansowe'!Obszar_wydruku</vt:lpstr>
      <vt:lpstr>prod.wol.!Obszar_wydruku</vt:lpstr>
      <vt:lpstr>'Przychody po krajach'!Obszar_wydruku</vt:lpstr>
      <vt:lpstr>'ropa i uzyski'!Obszar_wydruku</vt:lpstr>
      <vt:lpstr>Spis_treści!Obszar_wydruku</vt:lpstr>
      <vt:lpstr>sprz.wol.!Obszar_wydruku</vt:lpstr>
      <vt:lpstr>'stacje paliw'!Obszar_wydruku</vt:lpstr>
      <vt:lpstr>'struktura sprzed wol'!Obszar_wydruku</vt:lpstr>
      <vt:lpstr>tabela_przeliczeniowa!Obszar_wydruku</vt:lpstr>
      <vt:lpstr>wskaźniki!Obszar_wydruku</vt:lpstr>
      <vt:lpstr>'Wybrane spółki'!Obszar_wydruku</vt:lpstr>
      <vt:lpstr>zatrud!Obszar_wydruku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2015-04-01T07:31:26Z</cp:lastPrinted>
  <dcterms:created xsi:type="dcterms:W3CDTF">2015-03-11T14:16:20Z</dcterms:created>
  <dcterms:modified xsi:type="dcterms:W3CDTF">2020-05-27T12:35:26Z</dcterms:modified>
</cp:coreProperties>
</file>